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tit\Desktop\Nueva carpeta\Hostalric\"/>
    </mc:Choice>
  </mc:AlternateContent>
  <xr:revisionPtr revIDLastSave="0" documentId="8_{322FBE4A-46C1-45CB-B92D-621E3E1F9E78}" xr6:coauthVersionLast="47" xr6:coauthVersionMax="47" xr10:uidLastSave="{00000000-0000-0000-0000-000000000000}"/>
  <bookViews>
    <workbookView xWindow="20370" yWindow="-120" windowWidth="29040" windowHeight="15720" xr2:uid="{39A1A12D-48FF-4BFF-AA73-CEC80BD4A369}"/>
  </bookViews>
  <sheets>
    <sheet name="Serveis d'atencio al ciutadà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9" i="2"/>
  <c r="K11" i="2"/>
  <c r="K10" i="2"/>
  <c r="K9" i="2"/>
  <c r="I11" i="2"/>
  <c r="I9" i="2"/>
  <c r="H11" i="2"/>
  <c r="H9" i="2"/>
  <c r="E9" i="2"/>
  <c r="E11" i="2"/>
  <c r="E10" i="2"/>
  <c r="N11" i="2"/>
  <c r="N10" i="2"/>
  <c r="N9" i="2"/>
  <c r="M11" i="2"/>
  <c r="M10" i="2"/>
  <c r="M9" i="2"/>
  <c r="L10" i="2"/>
  <c r="J11" i="2"/>
  <c r="J10" i="2"/>
  <c r="J9" i="2"/>
  <c r="F9" i="2"/>
  <c r="O9" i="2" s="1"/>
  <c r="L5" i="2"/>
  <c r="K5" i="2"/>
  <c r="I5" i="2"/>
  <c r="H5" i="2"/>
  <c r="M5" i="2"/>
  <c r="G5" i="2"/>
  <c r="F5" i="2"/>
  <c r="E5" i="2"/>
  <c r="N5" i="2"/>
  <c r="J5" i="2"/>
  <c r="O7" i="2"/>
  <c r="E6" i="2"/>
  <c r="D6" i="2"/>
  <c r="D5" i="2"/>
  <c r="C5" i="2"/>
  <c r="C6" i="2"/>
  <c r="O6" i="2" s="1"/>
  <c r="F11" i="2"/>
  <c r="O11" i="2" s="1"/>
  <c r="F10" i="2"/>
  <c r="O10" i="2" s="1"/>
  <c r="O5" i="2" l="1"/>
</calcChain>
</file>

<file path=xl/sharedStrings.xml><?xml version="1.0" encoding="utf-8"?>
<sst xmlns="http://schemas.openxmlformats.org/spreadsheetml/2006/main" count="71" uniqueCount="30">
  <si>
    <t>Número d’atencions presencials (mensual i anualment). </t>
  </si>
  <si>
    <t>Número d’atencions telemàtiques (mensual i anualment). </t>
  </si>
  <si>
    <t>Número de sol·licituds disponibles al web. </t>
  </si>
  <si>
    <t>Número de queixes i suggeriments rebudes presencialment.</t>
  </si>
  <si>
    <t>Número de queixes i suggeriments rebudes per correu electrònic.</t>
  </si>
  <si>
    <t>Número de queixes i suggeriments rebudes per telèfon. </t>
  </si>
  <si>
    <t>Temps de resposta a les consultes rebudes.  </t>
  </si>
  <si>
    <t>Temps de resposta a les queixes rebudes. </t>
  </si>
  <si>
    <t>Número d’enviaments de documentació per mitjans electrònics</t>
  </si>
  <si>
    <t>CARTA DE SERVEI D’ATENCIÓ AL CIUTADÀ DE L’AJUNTAMENT D’HOSTALRIC </t>
  </si>
  <si>
    <t>COMPROMISOS ADQUIRITS</t>
  </si>
  <si>
    <t>INDICADORS D'AVALUACIÓ</t>
  </si>
  <si>
    <t>Gener</t>
  </si>
  <si>
    <t>Febrer</t>
  </si>
  <si>
    <t xml:space="preserve">Març 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</si>
  <si>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</si>
  <si>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</si>
  <si>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</si>
  <si>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</si>
  <si>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</si>
  <si>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</si>
  <si>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</si>
  <si>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</si>
  <si>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</si>
  <si>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</si>
  <si>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 xml:space="preserve">- Garantir un tracte amable, professional i confidencial. 
- Oferir la informació de forma clara i entenedora. 
- Mantenir una mitjana de temps d’espera en l’atenció telefònica inferior a 30 segons. 
- Lliurar de forma àgil els volants i certificats sol·licitats. 
- Augmentar els tràmits en línia per a facilitar l’accés de la ciutadania. 
- Donar resposta a consultes d’informació rebudes a la bústia OAC@hostalric.cat en un termini màxim de tres dies hàbils. 
- Donar resposta a les queixes i suggeriments en un termini màxim de quinze dies. 
- Eliminació del paper imprès. </t>
  </si>
  <si>
    <t>Número de tràmits multicanal. </t>
  </si>
  <si>
    <t>--</t>
  </si>
  <si>
    <t>de 5 a 10 minuts</t>
  </si>
  <si>
    <t>1 dia a 10 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</si>
</sst>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20"/>
      <color rgb="FF000000"/>
      <name val="Calibri"/>
      <family val="2"/>
      <scheme val="minor"/>
    </font>
    <font>
      <sz val="9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0ABB-3219-41A0-B073-F5E0FA8D8ED5}">
  <dimension ref="A1:O29"/>
  <sheetViews>
    <sheetView tabSelected="1" workbookViewId="0">
      <selection activeCell="A5" sqref="A5:A14"/>
    </sheetView>
  </sheetViews>
  <sheetFormatPr baseColWidth="10" defaultColWidth="11.42578125" defaultRowHeight="15" x14ac:dyDescent="0.25"/>
  <cols>
    <col min="1" max="1" width="55.85546875" style="2" customWidth="1"/>
    <col min="2" max="2" width="57.7109375" style="2" customWidth="1"/>
    <col min="3" max="14" width="11.42578125" style="2"/>
    <col min="15" max="15" width="14.42578125" style="2" customWidth="1"/>
    <col min="16" max="16384" width="11.42578125" style="2"/>
  </cols>
  <sheetData>
    <row r="1" spans="1:15" s="5" customFormat="1" x14ac:dyDescent="0.25"/>
    <row r="2" spans="1:15" ht="26.25" x14ac:dyDescent="0.25">
      <c r="B2" s="6" t="s">
        <v>9</v>
      </c>
    </row>
    <row r="3" spans="1:15" s="5" customFormat="1" x14ac:dyDescent="0.25"/>
    <row r="4" spans="1:15" s="7" customFormat="1" x14ac:dyDescent="0.25">
      <c r="A4" s="7" t="s">
        <v>10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7" t="s">
        <v>21</v>
      </c>
      <c r="M4" s="7" t="s">
        <v>22</v>
      </c>
      <c r="N4" s="7" t="s">
        <v>23</v>
      </c>
      <c r="O4" s="7" t="s">
        <v>24</v>
      </c>
    </row>
    <row r="5" spans="1:15" ht="15" customHeight="1" x14ac:dyDescent="0.25">
      <c r="A5" s="10" t="s">
        <v>25</v>
      </c>
      <c r="B5" s="3" t="s">
        <v>0</v>
      </c>
      <c r="C5" s="2">
        <f>171+52</f>
        <v>223</v>
      </c>
      <c r="D5" s="2">
        <f>127</f>
        <v>127</v>
      </c>
      <c r="E5" s="2">
        <f>162+108+52+62</f>
        <v>384</v>
      </c>
      <c r="F5" s="2">
        <f>163+38+190</f>
        <v>391</v>
      </c>
      <c r="G5" s="2">
        <f>140+231+178</f>
        <v>549</v>
      </c>
      <c r="H5" s="2">
        <f>180+7+50+25</f>
        <v>262</v>
      </c>
      <c r="I5" s="2">
        <f>156+18</f>
        <v>174</v>
      </c>
      <c r="J5" s="2">
        <f>113+53</f>
        <v>166</v>
      </c>
      <c r="K5" s="2">
        <f>101+98+45</f>
        <v>244</v>
      </c>
      <c r="L5" s="2">
        <f>160+95+95+50</f>
        <v>400</v>
      </c>
      <c r="M5" s="2">
        <f>213+65+13</f>
        <v>291</v>
      </c>
      <c r="N5" s="2">
        <f>94</f>
        <v>94</v>
      </c>
      <c r="O5" s="2">
        <f>SUM(C5:N5)</f>
        <v>3305</v>
      </c>
    </row>
    <row r="6" spans="1:15" x14ac:dyDescent="0.25">
      <c r="A6" s="10"/>
      <c r="B6" s="3" t="s">
        <v>1</v>
      </c>
      <c r="C6" s="2">
        <f>384</f>
        <v>384</v>
      </c>
      <c r="D6" s="2">
        <f>416</f>
        <v>416</v>
      </c>
      <c r="E6" s="2">
        <f>7+442</f>
        <v>449</v>
      </c>
      <c r="F6" s="2">
        <v>499</v>
      </c>
      <c r="G6" s="2">
        <v>657</v>
      </c>
      <c r="H6" s="2">
        <v>502</v>
      </c>
      <c r="I6" s="2">
        <v>494</v>
      </c>
      <c r="J6" s="2">
        <v>309</v>
      </c>
      <c r="K6" s="2">
        <v>362</v>
      </c>
      <c r="L6" s="2">
        <v>514</v>
      </c>
      <c r="M6" s="2">
        <v>897</v>
      </c>
      <c r="O6" s="2">
        <f>SUM(C6:N6)</f>
        <v>5483</v>
      </c>
    </row>
    <row r="7" spans="1:15" x14ac:dyDescent="0.25">
      <c r="A7" s="10"/>
      <c r="B7" s="3" t="s">
        <v>26</v>
      </c>
      <c r="C7" s="2">
        <v>13</v>
      </c>
      <c r="D7" s="2">
        <v>13</v>
      </c>
      <c r="E7" s="2">
        <v>4</v>
      </c>
      <c r="F7" s="2">
        <v>7</v>
      </c>
      <c r="G7" s="2">
        <v>15</v>
      </c>
      <c r="H7" s="2">
        <v>8</v>
      </c>
      <c r="I7" s="2">
        <v>11</v>
      </c>
      <c r="J7" s="2">
        <v>6</v>
      </c>
      <c r="K7" s="2">
        <v>1</v>
      </c>
      <c r="L7" s="2">
        <v>19</v>
      </c>
      <c r="M7" s="2">
        <v>11</v>
      </c>
      <c r="O7" s="2">
        <f>SUM(C7:N7)</f>
        <v>108</v>
      </c>
    </row>
    <row r="8" spans="1:15" x14ac:dyDescent="0.25">
      <c r="A8" s="10"/>
      <c r="B8" s="3" t="s">
        <v>2</v>
      </c>
      <c r="C8" s="2">
        <v>35</v>
      </c>
      <c r="D8" s="2">
        <v>35</v>
      </c>
      <c r="E8" s="2">
        <v>35</v>
      </c>
      <c r="F8" s="2">
        <v>35</v>
      </c>
      <c r="G8" s="2">
        <v>35</v>
      </c>
      <c r="H8" s="2">
        <v>35</v>
      </c>
      <c r="I8" s="2">
        <v>35</v>
      </c>
      <c r="J8" s="2">
        <v>35</v>
      </c>
      <c r="K8" s="2">
        <v>35</v>
      </c>
      <c r="L8" s="2">
        <v>35</v>
      </c>
      <c r="M8" s="2">
        <v>35</v>
      </c>
      <c r="N8" s="2">
        <v>35</v>
      </c>
      <c r="O8" s="2">
        <v>35</v>
      </c>
    </row>
    <row r="9" spans="1:15" x14ac:dyDescent="0.25">
      <c r="A9" s="10"/>
      <c r="B9" s="1" t="s">
        <v>3</v>
      </c>
      <c r="C9" s="9" t="s">
        <v>27</v>
      </c>
      <c r="D9" s="9" t="s">
        <v>27</v>
      </c>
      <c r="E9" s="2">
        <f>3</f>
        <v>3</v>
      </c>
      <c r="F9" s="2">
        <f>0</f>
        <v>0</v>
      </c>
      <c r="G9" s="2">
        <v>1</v>
      </c>
      <c r="H9" s="2">
        <f>0+7</f>
        <v>7</v>
      </c>
      <c r="I9" s="2">
        <f>5</f>
        <v>5</v>
      </c>
      <c r="J9" s="2">
        <f>2</f>
        <v>2</v>
      </c>
      <c r="K9" s="2">
        <f>3+20</f>
        <v>23</v>
      </c>
      <c r="L9" s="2">
        <f>4+35</f>
        <v>39</v>
      </c>
      <c r="M9" s="2">
        <f>6</f>
        <v>6</v>
      </c>
      <c r="N9" s="2">
        <f>2</f>
        <v>2</v>
      </c>
      <c r="O9" s="2">
        <f>SUM(E9:M9)</f>
        <v>86</v>
      </c>
    </row>
    <row r="10" spans="1:15" ht="30" x14ac:dyDescent="0.25">
      <c r="A10" s="10"/>
      <c r="B10" s="1" t="s">
        <v>4</v>
      </c>
      <c r="C10" s="9" t="s">
        <v>27</v>
      </c>
      <c r="D10" s="9" t="s">
        <v>27</v>
      </c>
      <c r="E10" s="2">
        <f>43+10</f>
        <v>53</v>
      </c>
      <c r="F10" s="2">
        <f>4</f>
        <v>4</v>
      </c>
      <c r="G10" s="2">
        <v>2</v>
      </c>
      <c r="H10" s="2">
        <v>1</v>
      </c>
      <c r="J10" s="2">
        <f>1</f>
        <v>1</v>
      </c>
      <c r="K10" s="2">
        <f>6+120</f>
        <v>126</v>
      </c>
      <c r="L10" s="2">
        <f>8</f>
        <v>8</v>
      </c>
      <c r="M10" s="2">
        <f>0</f>
        <v>0</v>
      </c>
      <c r="N10" s="2">
        <f>12</f>
        <v>12</v>
      </c>
      <c r="O10" s="2">
        <f t="shared" ref="O10:O11" si="0">SUM(E10:M10)</f>
        <v>195</v>
      </c>
    </row>
    <row r="11" spans="1:15" x14ac:dyDescent="0.25">
      <c r="A11" s="10"/>
      <c r="B11" s="1" t="s">
        <v>5</v>
      </c>
      <c r="C11" s="9" t="s">
        <v>27</v>
      </c>
      <c r="D11" s="9" t="s">
        <v>27</v>
      </c>
      <c r="E11" s="2">
        <f>7+1</f>
        <v>8</v>
      </c>
      <c r="F11" s="2">
        <f>1+2</f>
        <v>3</v>
      </c>
      <c r="G11" s="2">
        <v>3</v>
      </c>
      <c r="H11" s="2">
        <f>3+65</f>
        <v>68</v>
      </c>
      <c r="I11" s="2">
        <f>50</f>
        <v>50</v>
      </c>
      <c r="J11" s="2">
        <f>7</f>
        <v>7</v>
      </c>
      <c r="K11" s="2">
        <f>12</f>
        <v>12</v>
      </c>
      <c r="L11" s="2">
        <f>25+135</f>
        <v>160</v>
      </c>
      <c r="M11" s="2">
        <f>7</f>
        <v>7</v>
      </c>
      <c r="N11" s="2">
        <f>8</f>
        <v>8</v>
      </c>
      <c r="O11" s="2">
        <f t="shared" si="0"/>
        <v>318</v>
      </c>
    </row>
    <row r="12" spans="1:15" x14ac:dyDescent="0.25">
      <c r="A12" s="10"/>
      <c r="B12" s="3" t="s">
        <v>6</v>
      </c>
      <c r="C12" s="9" t="s">
        <v>27</v>
      </c>
      <c r="D12" s="9" t="s">
        <v>27</v>
      </c>
      <c r="E12" s="9" t="s">
        <v>27</v>
      </c>
      <c r="F12" s="9" t="s">
        <v>27</v>
      </c>
      <c r="G12" s="9" t="s">
        <v>27</v>
      </c>
      <c r="H12" s="9" t="s">
        <v>27</v>
      </c>
      <c r="I12" s="9" t="s">
        <v>27</v>
      </c>
      <c r="J12" s="9" t="s">
        <v>27</v>
      </c>
      <c r="K12" s="9" t="s">
        <v>27</v>
      </c>
      <c r="L12" s="9" t="s">
        <v>27</v>
      </c>
      <c r="M12" s="9" t="s">
        <v>27</v>
      </c>
      <c r="N12" s="9" t="s">
        <v>27</v>
      </c>
      <c r="O12" s="2" t="s">
        <v>28</v>
      </c>
    </row>
    <row r="13" spans="1:15" x14ac:dyDescent="0.25">
      <c r="A13" s="10"/>
      <c r="B13" s="3" t="s">
        <v>7</v>
      </c>
      <c r="C13" s="9" t="s">
        <v>27</v>
      </c>
      <c r="D13" s="9" t="s">
        <v>27</v>
      </c>
      <c r="E13" s="9" t="s">
        <v>27</v>
      </c>
      <c r="F13" s="9" t="s">
        <v>27</v>
      </c>
      <c r="G13" s="9" t="s">
        <v>27</v>
      </c>
      <c r="H13" s="9" t="s">
        <v>27</v>
      </c>
      <c r="I13" s="9" t="s">
        <v>27</v>
      </c>
      <c r="J13" s="9" t="s">
        <v>27</v>
      </c>
      <c r="K13" s="9" t="s">
        <v>27</v>
      </c>
      <c r="L13" s="9" t="s">
        <v>27</v>
      </c>
      <c r="M13" s="9" t="s">
        <v>27</v>
      </c>
      <c r="N13" s="9" t="s">
        <v>27</v>
      </c>
      <c r="O13" s="2" t="s">
        <v>29</v>
      </c>
    </row>
    <row r="14" spans="1:15" ht="30" x14ac:dyDescent="0.25">
      <c r="A14" s="10"/>
      <c r="B14" s="3" t="s">
        <v>8</v>
      </c>
      <c r="C14" s="9" t="s">
        <v>27</v>
      </c>
      <c r="D14" s="9" t="s">
        <v>27</v>
      </c>
      <c r="E14" s="9" t="s">
        <v>27</v>
      </c>
      <c r="F14" s="9" t="s">
        <v>27</v>
      </c>
      <c r="G14" s="9" t="s">
        <v>27</v>
      </c>
      <c r="H14" s="9" t="s">
        <v>27</v>
      </c>
      <c r="I14" s="9" t="s">
        <v>27</v>
      </c>
      <c r="J14" s="9" t="s">
        <v>27</v>
      </c>
      <c r="K14" s="9" t="s">
        <v>27</v>
      </c>
      <c r="L14" s="9" t="s">
        <v>27</v>
      </c>
      <c r="M14" s="9" t="s">
        <v>27</v>
      </c>
      <c r="N14" s="9" t="s">
        <v>27</v>
      </c>
    </row>
    <row r="15" spans="1:15" s="8" customFormat="1" x14ac:dyDescent="0.25">
      <c r="B15" s="4"/>
    </row>
    <row r="16" spans="1:15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</sheetData>
  <mergeCells count="1">
    <mergeCell ref="A5:A14"/>
  </mergeCells>
  <pageMargins left="0.7" right="0.7" top="0.75" bottom="0.75" header="0.3" footer="0.3"/>
  <pageSetup paperSize="9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9294c9-98a7-4c33-b220-24a9f792e428" xsi:nil="true"/>
    <lcf76f155ced4ddcb4097134ff3c332f xmlns="d415952c-4295-4770-a488-6145f75e0f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86FC609D6C2540B470FB923CCCB1CD" ma:contentTypeVersion="12" ma:contentTypeDescription="Crear nuevo documento." ma:contentTypeScope="" ma:versionID="1138973bed2c0623bc23ebe5b2cf0f72">
  <xsd:schema xmlns:xsd="http://www.w3.org/2001/XMLSchema" xmlns:xs="http://www.w3.org/2001/XMLSchema" xmlns:p="http://schemas.microsoft.com/office/2006/metadata/properties" xmlns:ns2="d415952c-4295-4770-a488-6145f75e0fd5" xmlns:ns3="9a9294c9-98a7-4c33-b220-24a9f792e428" targetNamespace="http://schemas.microsoft.com/office/2006/metadata/properties" ma:root="true" ma:fieldsID="31e19d6045d2ee0b3ac9def6c4de069f" ns2:_="" ns3:_="">
    <xsd:import namespace="d415952c-4295-4770-a488-6145f75e0fd5"/>
    <xsd:import namespace="9a9294c9-98a7-4c33-b220-24a9f792e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5952c-4295-4770-a488-6145f75e0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17c62105-4b06-4dbb-8315-a7ce04d0cd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294c9-98a7-4c33-b220-24a9f792e42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4874b40-e2b5-4507-a26c-40767d1d124c}" ma:internalName="TaxCatchAll" ma:showField="CatchAllData" ma:web="9a9294c9-98a7-4c33-b220-24a9f792e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1885F-405F-4733-B21E-E8F48034B267}">
  <ds:schemaRefs>
    <ds:schemaRef ds:uri="http://schemas.microsoft.com/office/2006/metadata/properties"/>
    <ds:schemaRef ds:uri="http://schemas.microsoft.com/office/infopath/2007/PartnerControls"/>
    <ds:schemaRef ds:uri="9a9294c9-98a7-4c33-b220-24a9f792e428"/>
    <ds:schemaRef ds:uri="d415952c-4295-4770-a488-6145f75e0fd5"/>
  </ds:schemaRefs>
</ds:datastoreItem>
</file>

<file path=customXml/itemProps2.xml><?xml version="1.0" encoding="utf-8"?>
<ds:datastoreItem xmlns:ds="http://schemas.openxmlformats.org/officeDocument/2006/customXml" ds:itemID="{1026C0E7-79B7-4D46-A9B8-A42AAFF43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5952c-4295-4770-a488-6145f75e0fd5"/>
    <ds:schemaRef ds:uri="9a9294c9-98a7-4c33-b220-24a9f792e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FE90C9-F7A4-49DE-AE16-C479A7957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Serveis d'atencio al ciutadà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Sanchez</dc:creator>
  <cp:keywords/>
  <dc:description/>
  <cp:lastModifiedBy>Jordi Teixidor Coll</cp:lastModifiedBy>
  <cp:revision/>
  <dcterms:created xsi:type="dcterms:W3CDTF">2024-02-09T06:29:22Z</dcterms:created>
  <dcterms:modified xsi:type="dcterms:W3CDTF">2025-01-25T19:28:49Z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0x0101003C86FC609D6C2540B470FB923CCCB1CD</vt:lpwstr>
  </property>
  <property fmtid="{D5CDD505-2E9C-101B-9397-08002B2CF9AE}" pid="3" name="MediaServiceImageTags">
    <vt:lpwstr/>
  </property>
</Properties>
</file>