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ulda dades v3" sheetId="1" state="visible" r:id="rId2"/>
    <sheet name="Grafic distribució zones" sheetId="2" state="visible" r:id="rId3"/>
    <sheet name="Grafic elements" sheetId="3" state="visible" r:id="rId4"/>
  </sheets>
  <definedNames>
    <definedName function="false" hidden="true" localSheetId="2" name="_xlnm._FilterDatabase" vbProcedure="false">'Grafic elements'!$A$1:$B$8</definedName>
    <definedName function="false" hidden="false" localSheetId="0" name="_xlnm._FilterDatabase" vbProcedure="false">'Taulda dades v3'!$A$2:$Y$122</definedName>
    <definedName function="false" hidden="false" localSheetId="2" name="_xlnm._FilterDatabase" vbProcedure="false">'Grafic elements'!$A$1:$B$1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<sst xmlns="http://schemas.openxmlformats.org/spreadsheetml/2006/main" count="307" uniqueCount="167">
  <si>
    <t xml:space="preserve">EPI'S</t>
  </si>
  <si>
    <t xml:space="preserve">QUANTITAT</t>
  </si>
  <si>
    <t xml:space="preserve">PREU APROX</t>
  </si>
  <si>
    <t xml:space="preserve">PREU APROX.</t>
  </si>
  <si>
    <t xml:space="preserve">PREUS APROX.</t>
  </si>
  <si>
    <t xml:space="preserve">a</t>
  </si>
  <si>
    <t xml:space="preserve">AJUNTAMENTS</t>
  </si>
  <si>
    <t xml:space="preserve">COMARCA</t>
  </si>
  <si>
    <t xml:space="preserve">Mascaretes KN95/FFP2</t>
  </si>
  <si>
    <t xml:space="preserve">3,16 a 4 Euros</t>
  </si>
  <si>
    <t xml:space="preserve">Mascaretes Quirúrgiques</t>
  </si>
  <si>
    <t xml:space="preserve">0,96 Euros</t>
  </si>
  <si>
    <t xml:space="preserve">Guants Nitril 0,1 mm</t>
  </si>
  <si>
    <t xml:space="preserve">6,95 Euros/Capsa</t>
  </si>
  <si>
    <t xml:space="preserve">Guants vinil empolvorats  capsa 100</t>
  </si>
  <si>
    <t xml:space="preserve">5,45 a 9,60 Euros</t>
  </si>
  <si>
    <t xml:space="preserve">Solució Hidroalcohòlica desinfectant 500 ml</t>
  </si>
  <si>
    <t xml:space="preserve">7,5 a 9 Euros</t>
  </si>
  <si>
    <t xml:space="preserve">Bus sol ús</t>
  </si>
  <si>
    <t xml:space="preserve">5 Euros</t>
  </si>
  <si>
    <t xml:space="preserve">Bus reutilitzable</t>
  </si>
  <si>
    <t xml:space="preserve">8,80 Euros</t>
  </si>
  <si>
    <t xml:space="preserve">Bata propilè</t>
  </si>
  <si>
    <t xml:space="preserve">0,90 a 2,95 Euros</t>
  </si>
  <si>
    <t xml:space="preserve">Ulleres</t>
  </si>
  <si>
    <t xml:space="preserve">1,77 a 3,22 Euros</t>
  </si>
  <si>
    <t xml:space="preserve">Ulleres policarbonat</t>
  </si>
  <si>
    <t xml:space="preserve">6,32 Euros</t>
  </si>
  <si>
    <t xml:space="preserve">TOTAL</t>
  </si>
  <si>
    <t xml:space="preserve">%</t>
  </si>
  <si>
    <t xml:space="preserve">Alcover</t>
  </si>
  <si>
    <t xml:space="preserve">Alt Camp</t>
  </si>
  <si>
    <t xml:space="preserve">Bràfim</t>
  </si>
  <si>
    <t xml:space="preserve">Cabra del Camp</t>
  </si>
  <si>
    <t xml:space="preserve">CC. Alt Camp</t>
  </si>
  <si>
    <t xml:space="preserve">EMD Picamoixons</t>
  </si>
  <si>
    <t xml:space="preserve">Figuerola del Camp</t>
  </si>
  <si>
    <t xml:space="preserve">Garidells, Els</t>
  </si>
  <si>
    <t xml:space="preserve">Montferri</t>
  </si>
  <si>
    <t xml:space="preserve">Mont-ral</t>
  </si>
  <si>
    <t xml:space="preserve">Pla de Santa Maria, El</t>
  </si>
  <si>
    <t xml:space="preserve">Pont d'Armentera, El</t>
  </si>
  <si>
    <t xml:space="preserve">Querol</t>
  </si>
  <si>
    <t xml:space="preserve">Riba, La</t>
  </si>
  <si>
    <t xml:space="preserve">Rodonyà</t>
  </si>
  <si>
    <t xml:space="preserve">Vallmoll</t>
  </si>
  <si>
    <t xml:space="preserve">Valls</t>
  </si>
  <si>
    <t xml:space="preserve">Vilabella</t>
  </si>
  <si>
    <t xml:space="preserve">Vila-rodona</t>
  </si>
  <si>
    <t xml:space="preserve">Total Alt Camp</t>
  </si>
  <si>
    <t xml:space="preserve">Aleixar, L'</t>
  </si>
  <si>
    <t xml:space="preserve">Baix Camp</t>
  </si>
  <si>
    <t xml:space="preserve">Almoster</t>
  </si>
  <si>
    <t xml:space="preserve">Arbolí</t>
  </si>
  <si>
    <t xml:space="preserve">Botarell</t>
  </si>
  <si>
    <t xml:space="preserve">CC Baix Camp</t>
  </si>
  <si>
    <t xml:space="preserve">Pratdip</t>
  </si>
  <si>
    <t xml:space="preserve">Reus</t>
  </si>
  <si>
    <t xml:space="preserve">Riudecols</t>
  </si>
  <si>
    <t xml:space="preserve">Selva del Camp, La</t>
  </si>
  <si>
    <t xml:space="preserve">Vilaplana</t>
  </si>
  <si>
    <t xml:space="preserve">Vinyols i els Arcs</t>
  </si>
  <si>
    <t xml:space="preserve">Total Baix Camp</t>
  </si>
  <si>
    <t xml:space="preserve">Alfara de Carles</t>
  </si>
  <si>
    <t xml:space="preserve">Baix Ebre</t>
  </si>
  <si>
    <t xml:space="preserve">Ametlla de Mar, L'</t>
  </si>
  <si>
    <t xml:space="preserve">Camarles</t>
  </si>
  <si>
    <t xml:space="preserve">CC Baix Ebre</t>
  </si>
  <si>
    <t xml:space="preserve">Deltebre</t>
  </si>
  <si>
    <t xml:space="preserve">EMD Campredó</t>
  </si>
  <si>
    <t xml:space="preserve">EMD Jesús</t>
  </si>
  <si>
    <t xml:space="preserve">Paüls</t>
  </si>
  <si>
    <t xml:space="preserve">Roquetes</t>
  </si>
  <si>
    <t xml:space="preserve">Xerta</t>
  </si>
  <si>
    <t xml:space="preserve">Total Baix Ebre</t>
  </si>
  <si>
    <t xml:space="preserve">Albinyana</t>
  </si>
  <si>
    <t xml:space="preserve">Baix Penedès</t>
  </si>
  <si>
    <t xml:space="preserve">Arboç</t>
  </si>
  <si>
    <t xml:space="preserve">Banyeres del Penedès</t>
  </si>
  <si>
    <t xml:space="preserve">Bonastre</t>
  </si>
  <si>
    <t xml:space="preserve">Santa Oliva</t>
  </si>
  <si>
    <t xml:space="preserve">Vendrell</t>
  </si>
  <si>
    <t xml:space="preserve">Total Baix Penedès</t>
  </si>
  <si>
    <t xml:space="preserve">Barberà de la Conca</t>
  </si>
  <si>
    <t xml:space="preserve">Conca de Barberà</t>
  </si>
  <si>
    <t xml:space="preserve">CC Conca Barberà</t>
  </si>
  <si>
    <t xml:space="preserve">Espluga de Francolí, L'</t>
  </si>
  <si>
    <t xml:space="preserve">Montblanc</t>
  </si>
  <si>
    <t xml:space="preserve">Pontils</t>
  </si>
  <si>
    <t xml:space="preserve">Rocafort de Queralt</t>
  </si>
  <si>
    <t xml:space="preserve">Santa Coloma de Queralt</t>
  </si>
  <si>
    <t xml:space="preserve">Vallclara</t>
  </si>
  <si>
    <t xml:space="preserve">Vilaverd</t>
  </si>
  <si>
    <t xml:space="preserve">Vimbodí i Poblet</t>
  </si>
  <si>
    <t xml:space="preserve">Total Conca de Barberà</t>
  </si>
  <si>
    <t xml:space="preserve">Alcanar</t>
  </si>
  <si>
    <t xml:space="preserve">Montsià</t>
  </si>
  <si>
    <t xml:space="preserve">Amposta</t>
  </si>
  <si>
    <t xml:space="preserve">CC Montsià</t>
  </si>
  <si>
    <t xml:space="preserve">Galera, La</t>
  </si>
  <si>
    <t xml:space="preserve">Mas de Barberans</t>
  </si>
  <si>
    <t xml:space="preserve">Masdenverge</t>
  </si>
  <si>
    <t xml:space="preserve">Sant Jaume d'Enveja</t>
  </si>
  <si>
    <t xml:space="preserve">Santa Bàrbara</t>
  </si>
  <si>
    <t xml:space="preserve">Total Montsià</t>
  </si>
  <si>
    <t xml:space="preserve">Bisbal de Falset, La</t>
  </si>
  <si>
    <t xml:space="preserve">Priorat</t>
  </si>
  <si>
    <t xml:space="preserve">Cabacés</t>
  </si>
  <si>
    <t xml:space="preserve">CC Priorat</t>
  </si>
  <si>
    <t xml:space="preserve">Cornudella de Montsant</t>
  </si>
  <si>
    <t xml:space="preserve">Falset</t>
  </si>
  <si>
    <t xml:space="preserve">Gratallops</t>
  </si>
  <si>
    <t xml:space="preserve">Lloar, La</t>
  </si>
  <si>
    <t xml:space="preserve">Masroig, El</t>
  </si>
  <si>
    <t xml:space="preserve">Morera de Montsant, La</t>
  </si>
  <si>
    <t xml:space="preserve">Poboleda</t>
  </si>
  <si>
    <t xml:space="preserve">Pradell de la Teixeta</t>
  </si>
  <si>
    <t xml:space="preserve">Vilella Alta, La</t>
  </si>
  <si>
    <t xml:space="preserve">Total Priorat</t>
  </si>
  <si>
    <t xml:space="preserve">Ascó</t>
  </si>
  <si>
    <t xml:space="preserve">Ribera d'Ebre</t>
  </si>
  <si>
    <t xml:space="preserve">Flix</t>
  </si>
  <si>
    <t xml:space="preserve">Garcia</t>
  </si>
  <si>
    <t xml:space="preserve">Ginestar</t>
  </si>
  <si>
    <t xml:space="preserve">Miravet</t>
  </si>
  <si>
    <t xml:space="preserve">Móra la Nova</t>
  </si>
  <si>
    <t xml:space="preserve">Palma d'Ebre</t>
  </si>
  <si>
    <t xml:space="preserve">Riba-roja</t>
  </si>
  <si>
    <t xml:space="preserve">Tivissa</t>
  </si>
  <si>
    <t xml:space="preserve">Torre de l'Espanyol, La</t>
  </si>
  <si>
    <t xml:space="preserve">Vinebre</t>
  </si>
  <si>
    <t xml:space="preserve">Total Ribera d'Ebre</t>
  </si>
  <si>
    <t xml:space="preserve">Altafulla</t>
  </si>
  <si>
    <t xml:space="preserve">Tarragonès</t>
  </si>
  <si>
    <t xml:space="preserve">Canonja, La</t>
  </si>
  <si>
    <t xml:space="preserve">Catllar, El</t>
  </si>
  <si>
    <t xml:space="preserve">CC Tarragonès</t>
  </si>
  <si>
    <t xml:space="preserve">Constantí</t>
  </si>
  <si>
    <t xml:space="preserve">Nou de Gaià, La</t>
  </si>
  <si>
    <t xml:space="preserve">Pallaresos, Els</t>
  </si>
  <si>
    <t xml:space="preserve">Perafort</t>
  </si>
  <si>
    <t xml:space="preserve">Pobla de Montornes, La</t>
  </si>
  <si>
    <t xml:space="preserve">Riera de Gaià, La</t>
  </si>
  <si>
    <t xml:space="preserve">Roda de Berà</t>
  </si>
  <si>
    <t xml:space="preserve">Salomó</t>
  </si>
  <si>
    <t xml:space="preserve">Salou</t>
  </si>
  <si>
    <t xml:space="preserve">Secuita, La</t>
  </si>
  <si>
    <t xml:space="preserve">Torredembarra</t>
  </si>
  <si>
    <t xml:space="preserve">Total Tarragonès</t>
  </si>
  <si>
    <t xml:space="preserve">Batea</t>
  </si>
  <si>
    <t xml:space="preserve">Terra Alta</t>
  </si>
  <si>
    <t xml:space="preserve">Bot</t>
  </si>
  <si>
    <t xml:space="preserve">CC Terra Alta</t>
  </si>
  <si>
    <t xml:space="preserve">Fatarella</t>
  </si>
  <si>
    <t xml:space="preserve">Gandesa</t>
  </si>
  <si>
    <t xml:space="preserve">Horta de Sant Joan</t>
  </si>
  <si>
    <t xml:space="preserve">Pinell de Brai</t>
  </si>
  <si>
    <t xml:space="preserve">Prat de Comte</t>
  </si>
  <si>
    <t xml:space="preserve">Vilalba dels Arcs</t>
  </si>
  <si>
    <t xml:space="preserve">Total Terra Alta</t>
  </si>
  <si>
    <t xml:space="preserve">Total general</t>
  </si>
  <si>
    <t xml:space="preserve">Percentatge destí</t>
  </si>
  <si>
    <t xml:space="preserve">Tots ens locals menys Reus</t>
  </si>
  <si>
    <t xml:space="preserve">ELEMENTS</t>
  </si>
  <si>
    <t xml:space="preserve">Resta</t>
  </si>
  <si>
    <t xml:space="preserve">Composició de resta:</t>
  </si>
  <si>
    <t xml:space="preserve">Guants vinil empolvorat capsa 100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</si>
</sst>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0.00%"/>
    <numFmt numFmtId="167" formatCode="[$-C0A]s&quot;tan&quot;d\ard"/>
    <numFmt numFmtId="168" formatCode="#,##0.00&quot;    &quot;;\-#,##0.00&quot;    &quot;;&quot; -&quot;#&quot;    &quot;;@\ "/>
    <numFmt numFmtId="169" formatCode="#,##0&quot;    &quot;;\-#,##0&quot;    &quot;;&quot; -&quot;#&quot;    &quot;;@\ "/>
    <numFmt numFmtId="170" formatCode="#,##0.00&quot;  &quot;[$€-401]\ ;\(#,##0.00&quot;) &quot;[$€-401]\ ;&quot; -&quot;#&quot;  &quot;[$€-401]\ ;@"/>
    <numFmt numFmtId="171" formatCode="#,##0.00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000000"/>
      <name val="Arial1"/>
      <family val="0"/>
      <charset val="1"/>
    </font>
    <font>
      <b val="true"/>
      <sz val="10"/>
      <color rgb="FF000000"/>
      <name val="Arial1"/>
      <family val="0"/>
      <charset val="1"/>
    </font>
    <font>
      <sz val="10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0"/>
      <color rgb="FFFFFFFF"/>
      <name val="Arial1"/>
      <family val="0"/>
      <charset val="1"/>
    </font>
    <font>
      <b val="true"/>
      <sz val="16"/>
      <color rgb="FF595959"/>
      <name val="Calibri"/>
      <family val="2"/>
    </font>
    <font>
      <sz val="10"/>
      <color rgb="FF000000"/>
      <name val="Calibri"/>
      <family val="2"/>
    </font>
    <font>
      <b val="true"/>
      <sz val="10"/>
      <color rgb="FF4472C4"/>
      <name val="Calibri"/>
      <family val="2"/>
    </font>
    <font>
      <b val="true"/>
      <sz val="10"/>
      <color rgb="FFED7D31"/>
      <name val="Calibri"/>
      <family val="2"/>
    </font>
    <font>
      <b val="true"/>
      <sz val="10"/>
      <color rgb="FFA5A5A5"/>
      <name val="Calibri"/>
      <family val="2"/>
    </font>
    <font>
      <b val="true"/>
      <sz val="10"/>
      <color rgb="FFFFC000"/>
      <name val="Calibri"/>
      <family val="2"/>
    </font>
    <font>
      <b val="true"/>
      <sz val="10"/>
      <color rgb="FF5B9BD5"/>
      <name val="Calibri"/>
      <family val="2"/>
    </font>
    <font>
      <b val="true"/>
      <sz val="10"/>
      <color rgb="FF70AD47"/>
      <name val="Calibri"/>
      <family val="2"/>
    </font>
    <font>
      <b val="true"/>
      <sz val="10"/>
      <color rgb="FF264478"/>
      <name val="Calibri"/>
      <family val="2"/>
    </font>
    <font>
      <b val="true"/>
      <sz val="10"/>
      <color rgb="FF9E480E"/>
      <name val="Calibri"/>
      <family val="2"/>
    </font>
    <font>
      <b val="true"/>
      <sz val="10"/>
      <color rgb="FF636363"/>
      <name val="Calibri"/>
      <family val="2"/>
    </font>
    <font>
      <b val="true"/>
      <sz val="10"/>
      <color rgb="FF9973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83A9"/>
        <bgColor rgb="FF008080"/>
      </patternFill>
    </fill>
    <fill>
      <patternFill patternType="solid">
        <fgColor rgb="FF9DC3E6"/>
        <bgColor rgb="FFA5A5A5"/>
      </patternFill>
    </fill>
    <fill>
      <patternFill patternType="solid">
        <fgColor rgb="FFC5E0B4"/>
        <bgColor rgb="FFD9D9D9"/>
      </patternFill>
    </fill>
    <fill>
      <patternFill patternType="solid">
        <fgColor rgb="FFFFE699"/>
        <bgColor rgb="FFFFD966"/>
      </patternFill>
    </fill>
    <fill>
      <patternFill patternType="solid">
        <fgColor rgb="FF70AD47"/>
        <bgColor rgb="FF548235"/>
      </patternFill>
    </fill>
    <fill>
      <patternFill patternType="solid">
        <fgColor rgb="FFD9D9D9"/>
        <bgColor rgb="FFC5E0B4"/>
      </patternFill>
    </fill>
    <fill>
      <patternFill patternType="solid">
        <fgColor rgb="FF404040"/>
        <bgColor rgb="FF264478"/>
      </patternFill>
    </fill>
    <fill>
      <patternFill patternType="solid">
        <fgColor rgb="FFFFD966"/>
        <bgColor rgb="FFFFE6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2" xfId="1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3" xfId="1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2" borderId="2" xfId="1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2" borderId="3" xfId="1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3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7300"/>
      <rgbColor rgb="FF800080"/>
      <rgbColor rgb="FF0083A9"/>
      <rgbColor rgb="FFC5E0B4"/>
      <rgbColor rgb="FF595959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DC3E6"/>
      <rgbColor rgb="FFFF99CC"/>
      <rgbColor rgb="FFCC99FF"/>
      <rgbColor rgb="FFFFD966"/>
      <rgbColor rgb="FF4472C4"/>
      <rgbColor rgb="FF33CCCC"/>
      <rgbColor rgb="FF70AD47"/>
      <rgbColor rgb="FFFFC000"/>
      <rgbColor rgb="FFFF9900"/>
      <rgbColor rgb="FFED7D31"/>
      <rgbColor rgb="FF636363"/>
      <rgbColor rgb="FFA5A5A5"/>
      <rgbColor rgb="FF003366"/>
      <rgbColor rgb="FF548235"/>
      <rgbColor rgb="FF003300"/>
      <rgbColor rgb="FF333300"/>
      <rgbColor rgb="FF9E480E"/>
      <rgbColor rgb="FF993366"/>
      <rgbColor rgb="FF264478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600" spc="-1" strike="noStrike">
                <a:solidFill>
                  <a:srgbClr val="595959"/>
                </a:solidFill>
                <a:latin typeface="Calibri"/>
              </a:defRPr>
            </a:pPr>
            <a:r>
              <a:rPr b="1" lang="en-US" sz="1600" spc="-1" strike="noStrike">
                <a:solidFill>
                  <a:srgbClr val="595959"/>
                </a:solidFill>
                <a:latin typeface="Calibri"/>
              </a:rPr>
              <a:t>DISTRIBUCIÓ PER COMARQUES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30"/>
      <c:rotY val="0"/>
      <c:rAngAx val="0"/>
      <c:perspective val="30"/>
    </c:view3D>
    <c:floor>
      <c:spPr>
        <a:solidFill>
          <a:srgbClr val="d9d9d9"/>
        </a:solidFill>
        <a:ln>
          <a:noFill/>
        </a:ln>
      </c:spPr>
    </c:floor>
    <c:sideWall>
      <c:spPr>
        <a:solidFill>
          <a:srgbClr val="d9d9d9"/>
        </a:solidFill>
        <a:ln>
          <a:noFill/>
        </a:ln>
      </c:spPr>
    </c:sideWall>
    <c:backWall>
      <c:spPr>
        <a:solidFill>
          <a:srgbClr val="d9d9d9"/>
        </a:solidFill>
        <a:ln>
          <a:noFill/>
        </a:ln>
      </c:spPr>
    </c:backWall>
    <c:plotArea>
      <c:pie3DChart>
        <c:varyColors val="1"/>
        <c:ser>
          <c:idx val="0"/>
          <c:order val="0"/>
          <c:tx>
            <c:strRef>
              <c:f>'Grafic distribució zones'!$B$1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5b9bd5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264478"/>
              </a:solidFill>
              <a:ln>
                <a:noFill/>
              </a:ln>
            </c:spPr>
          </c:dPt>
          <c:dPt>
            <c:idx val="7"/>
            <c:spPr>
              <a:solidFill>
                <a:srgbClr val="9e480e"/>
              </a:solidFill>
              <a:ln>
                <a:noFill/>
              </a:ln>
            </c:spPr>
          </c:dPt>
          <c:dPt>
            <c:idx val="8"/>
            <c:spPr>
              <a:solidFill>
                <a:srgbClr val="636363"/>
              </a:solidFill>
              <a:ln>
                <a:noFill/>
              </a:ln>
            </c:spPr>
          </c:dPt>
          <c:dPt>
            <c:idx val="9"/>
            <c:spPr>
              <a:solidFill>
                <a:srgbClr val="997300"/>
              </a:solidFill>
              <a:ln>
                <a:noFill/>
              </a:ln>
            </c:spPr>
          </c:dPt>
          <c:dLbls>
            <c:dLbl>
              <c:idx val="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a5a5a5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ffc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5b9bd5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70ad47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264478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9e480e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636363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9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9973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eparator>
</c:separator>
            <c:showLeaderLines val="0"/>
          </c:dLbls>
          <c:cat>
            <c:strRef>
              <c:f>'Grafic distribució zones'!$A$2:$A$11</c:f>
              <c:strCache>
                <c:ptCount val="10"/>
                <c:pt idx="0">
                  <c:v>Alt Camp</c:v>
                </c:pt>
                <c:pt idx="1">
                  <c:v>Baix Camp</c:v>
                </c:pt>
                <c:pt idx="2">
                  <c:v>Baix Ebre</c:v>
                </c:pt>
                <c:pt idx="3">
                  <c:v>Baix Penedès</c:v>
                </c:pt>
                <c:pt idx="4">
                  <c:v>Conca de Barberà</c:v>
                </c:pt>
                <c:pt idx="5">
                  <c:v>Montsià</c:v>
                </c:pt>
                <c:pt idx="6">
                  <c:v>Priorat</c:v>
                </c:pt>
                <c:pt idx="7">
                  <c:v>Ribera d'Ebre</c:v>
                </c:pt>
                <c:pt idx="8">
                  <c:v>Tarragonès</c:v>
                </c:pt>
                <c:pt idx="9">
                  <c:v>Terra Alta</c:v>
                </c:pt>
              </c:strCache>
            </c:strRef>
          </c:cat>
          <c:val>
            <c:numRef>
              <c:f>'Grafic distribució zones'!$B$2:$B$11</c:f>
              <c:numCache>
                <c:formatCode>General</c:formatCode>
                <c:ptCount val="10"/>
                <c:pt idx="0">
                  <c:v>0.0414</c:v>
                </c:pt>
                <c:pt idx="1">
                  <c:v>0.464178476526814</c:v>
                </c:pt>
                <c:pt idx="2">
                  <c:v>0.0634527062427412</c:v>
                </c:pt>
                <c:pt idx="3">
                  <c:v>0.0535393561680049</c:v>
                </c:pt>
                <c:pt idx="4">
                  <c:v>0.0336753194979088</c:v>
                </c:pt>
                <c:pt idx="5">
                  <c:v>0.0489352593259071</c:v>
                </c:pt>
                <c:pt idx="6">
                  <c:v>0.0411533465679456</c:v>
                </c:pt>
                <c:pt idx="7">
                  <c:v>0.0431061628694478</c:v>
                </c:pt>
                <c:pt idx="8">
                  <c:v>0.179601092479513</c:v>
                </c:pt>
                <c:pt idx="9">
                  <c:v>0.0320157692926523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600" spc="-1" strike="noStrike">
                <a:solidFill>
                  <a:srgbClr val="595959"/>
                </a:solidFill>
                <a:latin typeface="Calibri"/>
              </a:defRPr>
            </a:pPr>
            <a:r>
              <a:rPr b="1" lang="en-US" sz="1600" spc="-1" strike="noStrike">
                <a:solidFill>
                  <a:srgbClr val="595959"/>
                </a:solidFill>
                <a:latin typeface="Calibri"/>
              </a:rPr>
              <a:t>DISTRIBUCIÓ PER ELEMENTS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30"/>
      <c:rotY val="0"/>
      <c:rAngAx val="0"/>
      <c:perspective val="30"/>
    </c:view3D>
    <c:floor>
      <c:spPr>
        <a:solidFill>
          <a:srgbClr val="d9d9d9"/>
        </a:solidFill>
        <a:ln>
          <a:noFill/>
        </a:ln>
      </c:spPr>
    </c:floor>
    <c:sideWall>
      <c:spPr>
        <a:solidFill>
          <a:srgbClr val="d9d9d9"/>
        </a:solidFill>
        <a:ln>
          <a:noFill/>
        </a:ln>
      </c:spPr>
    </c:sideWall>
    <c:backWall>
      <c:spPr>
        <a:solidFill>
          <a:srgbClr val="d9d9d9"/>
        </a:solidFill>
        <a:ln>
          <a:noFill/>
        </a:ln>
      </c:spPr>
    </c:backWall>
    <c:plotArea>
      <c:pie3DChart>
        <c:varyColors val="1"/>
        <c:ser>
          <c:idx val="0"/>
          <c:order val="0"/>
          <c:tx>
            <c:strRef>
              <c:f>'Grafic elements'!$B$1:$B$1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5b9bd5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264478"/>
              </a:solidFill>
              <a:ln>
                <a:noFill/>
              </a:ln>
            </c:spPr>
          </c:dPt>
          <c:dLbls>
            <c:dLbl>
              <c:idx val="0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4472c4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ed7d31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a5a5a5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ffc000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5b9bd5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70ad47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txPr>
                <a:bodyPr/>
                <a:lstStyle/>
                <a:p>
                  <a:pPr>
                    <a:defRPr b="1" sz="1000" spc="-1" strike="noStrike">
                      <a:solidFill>
                        <a:srgbClr val="264478"/>
                      </a:solidFill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eparator>
</c:separator>
            <c:showLeaderLines val="0"/>
          </c:dLbls>
          <c:cat>
            <c:strRef>
              <c:f>'Grafic elements'!$A$2:$A$8</c:f>
              <c:strCache>
                <c:ptCount val="7"/>
                <c:pt idx="0">
                  <c:v>Resta</c:v>
                </c:pt>
                <c:pt idx="1">
                  <c:v>Bus reutilitzable</c:v>
                </c:pt>
                <c:pt idx="2">
                  <c:v>Bus sol ús</c:v>
                </c:pt>
                <c:pt idx="3">
                  <c:v>Guants Nitril 0,1 mm</c:v>
                </c:pt>
                <c:pt idx="4">
                  <c:v>Solució Hidroalcohòlica desinfectant 500 ml</c:v>
                </c:pt>
                <c:pt idx="5">
                  <c:v>Mascaretes Quirúrgiques</c:v>
                </c:pt>
                <c:pt idx="6">
                  <c:v>Mascaretes KN95/FFP2</c:v>
                </c:pt>
              </c:strCache>
            </c:strRef>
          </c:cat>
          <c:val>
            <c:numRef>
              <c:f>'Grafic elements'!$B$2:$B$8</c:f>
              <c:numCache>
                <c:formatCode>General</c:formatCode>
                <c:ptCount val="7"/>
                <c:pt idx="0">
                  <c:v>0.0572949967279514</c:v>
                </c:pt>
                <c:pt idx="1">
                  <c:v>0.0266941911324446</c:v>
                </c:pt>
                <c:pt idx="2">
                  <c:v>0.0384088151602707</c:v>
                </c:pt>
                <c:pt idx="3">
                  <c:v>0.0518654397997957</c:v>
                </c:pt>
                <c:pt idx="4">
                  <c:v>0.117412376030801</c:v>
                </c:pt>
                <c:pt idx="5">
                  <c:v>0.165</c:v>
                </c:pt>
                <c:pt idx="6">
                  <c:v>0.543991813560898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647640</xdr:colOff>
      <xdr:row>3</xdr:row>
      <xdr:rowOff>176040</xdr:rowOff>
    </xdr:from>
    <xdr:to>
      <xdr:col>14</xdr:col>
      <xdr:colOff>533160</xdr:colOff>
      <xdr:row>24</xdr:row>
      <xdr:rowOff>132840</xdr:rowOff>
    </xdr:to>
    <xdr:graphicFrame>
      <xdr:nvGraphicFramePr>
        <xdr:cNvPr id="0" name="Gráfico 2"/>
        <xdr:cNvGraphicFramePr/>
      </xdr:nvGraphicFramePr>
      <xdr:xfrm>
        <a:off x="3337920" y="747360"/>
        <a:ext cx="8309520" cy="39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648000</xdr:colOff>
      <xdr:row>1</xdr:row>
      <xdr:rowOff>0</xdr:rowOff>
    </xdr:from>
    <xdr:to>
      <xdr:col>14</xdr:col>
      <xdr:colOff>533160</xdr:colOff>
      <xdr:row>21</xdr:row>
      <xdr:rowOff>132840</xdr:rowOff>
    </xdr:to>
    <xdr:graphicFrame>
      <xdr:nvGraphicFramePr>
        <xdr:cNvPr id="1" name="Gráfico 1"/>
        <xdr:cNvGraphicFramePr/>
      </xdr:nvGraphicFramePr>
      <xdr:xfrm>
        <a:off x="4930200" y="198720"/>
        <a:ext cx="8309160" cy="3942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548235"/>
    <pageSetUpPr fitToPage="false"/>
  </sheetPr>
  <dimension ref="A1:AMJ1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2" activeCellId="0" sqref="W2"/>
    </sheetView>
  </sheetViews>
  <sheetFormatPr defaultColWidth="10.8671875" defaultRowHeight="15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23.15"/>
    <col collapsed="false" customWidth="true" hidden="false" outlineLevel="0" max="3" min="3" style="0" width="21.43"/>
    <col collapsed="false" customWidth="true" hidden="false" outlineLevel="0" max="23" min="4" style="0" width="13.43"/>
    <col collapsed="false" customWidth="true" hidden="false" outlineLevel="0" max="24" min="24" style="1" width="13.43"/>
    <col collapsed="false" customWidth="true" hidden="false" outlineLevel="0" max="25" min="25" style="2" width="7"/>
  </cols>
  <sheetData>
    <row r="1" s="8" customFormat="true" ht="24.75" hidden="false" customHeight="true" outlineLevel="0" collapsed="false">
      <c r="A1" s="0"/>
      <c r="B1" s="3" t="s">
        <v>0</v>
      </c>
      <c r="C1" s="3"/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3</v>
      </c>
      <c r="J1" s="6" t="s">
        <v>1</v>
      </c>
      <c r="K1" s="5" t="s">
        <v>3</v>
      </c>
      <c r="L1" s="6" t="s">
        <v>1</v>
      </c>
      <c r="M1" s="5" t="s">
        <v>4</v>
      </c>
      <c r="N1" s="6" t="s">
        <v>1</v>
      </c>
      <c r="O1" s="5" t="s">
        <v>3</v>
      </c>
      <c r="P1" s="6" t="s">
        <v>1</v>
      </c>
      <c r="Q1" s="5" t="s">
        <v>3</v>
      </c>
      <c r="R1" s="6" t="s">
        <v>1</v>
      </c>
      <c r="S1" s="5" t="s">
        <v>3</v>
      </c>
      <c r="T1" s="6" t="s">
        <v>1</v>
      </c>
      <c r="U1" s="5" t="s">
        <v>3</v>
      </c>
      <c r="V1" s="6" t="s">
        <v>1</v>
      </c>
      <c r="W1" s="5" t="s">
        <v>2</v>
      </c>
      <c r="X1" s="6"/>
      <c r="Y1" s="7"/>
      <c r="AMG1" s="0"/>
      <c r="AMH1" s="0"/>
      <c r="AMI1" s="0"/>
      <c r="AMJ1" s="0"/>
    </row>
    <row r="2" s="15" customFormat="true" ht="42.15" hidden="false" customHeight="false" outlineLevel="0" collapsed="false">
      <c r="A2" s="9" t="s">
        <v>5</v>
      </c>
      <c r="B2" s="10" t="s">
        <v>6</v>
      </c>
      <c r="C2" s="10" t="s">
        <v>7</v>
      </c>
      <c r="D2" s="11" t="s">
        <v>8</v>
      </c>
      <c r="E2" s="12" t="s">
        <v>9</v>
      </c>
      <c r="F2" s="11" t="s">
        <v>10</v>
      </c>
      <c r="G2" s="12" t="s">
        <v>11</v>
      </c>
      <c r="H2" s="11" t="s">
        <v>12</v>
      </c>
      <c r="I2" s="12" t="s">
        <v>13</v>
      </c>
      <c r="J2" s="13" t="s">
        <v>14</v>
      </c>
      <c r="K2" s="12" t="s">
        <v>15</v>
      </c>
      <c r="L2" s="13" t="s">
        <v>16</v>
      </c>
      <c r="M2" s="12" t="s">
        <v>17</v>
      </c>
      <c r="N2" s="13" t="s">
        <v>18</v>
      </c>
      <c r="O2" s="12" t="s">
        <v>19</v>
      </c>
      <c r="P2" s="13" t="s">
        <v>20</v>
      </c>
      <c r="Q2" s="12" t="s">
        <v>21</v>
      </c>
      <c r="R2" s="13" t="s">
        <v>22</v>
      </c>
      <c r="S2" s="12" t="s">
        <v>23</v>
      </c>
      <c r="T2" s="13" t="s">
        <v>24</v>
      </c>
      <c r="U2" s="12" t="s">
        <v>25</v>
      </c>
      <c r="V2" s="13" t="s">
        <v>26</v>
      </c>
      <c r="W2" s="12" t="s">
        <v>27</v>
      </c>
      <c r="X2" s="13" t="s">
        <v>28</v>
      </c>
      <c r="Y2" s="14" t="s">
        <v>29</v>
      </c>
      <c r="AMG2" s="9"/>
      <c r="AMH2" s="9"/>
      <c r="AMI2" s="9"/>
      <c r="AMJ2" s="9"/>
    </row>
    <row r="3" customFormat="false" ht="15" hidden="false" customHeight="false" outlineLevel="0" collapsed="false">
      <c r="A3" s="0" t="n">
        <v>1</v>
      </c>
      <c r="B3" s="16" t="s">
        <v>30</v>
      </c>
      <c r="C3" s="17" t="s">
        <v>31</v>
      </c>
      <c r="D3" s="18" t="n">
        <v>125</v>
      </c>
      <c r="E3" s="18" t="n">
        <f aca="false">+D3*4</f>
        <v>500</v>
      </c>
      <c r="F3" s="18" t="n">
        <v>0</v>
      </c>
      <c r="G3" s="18" t="n">
        <f aca="false">+F3*0.96</f>
        <v>0</v>
      </c>
      <c r="H3" s="18" t="n">
        <v>20</v>
      </c>
      <c r="I3" s="18" t="n">
        <f aca="false">+H3*6.95</f>
        <v>139</v>
      </c>
      <c r="J3" s="18" t="n">
        <v>0</v>
      </c>
      <c r="K3" s="18" t="n">
        <f aca="false">+J3*9.6</f>
        <v>0</v>
      </c>
      <c r="L3" s="18" t="n">
        <v>0</v>
      </c>
      <c r="M3" s="18" t="n">
        <f aca="false">+L3*9</f>
        <v>0</v>
      </c>
      <c r="N3" s="18" t="n">
        <v>0</v>
      </c>
      <c r="O3" s="18" t="n">
        <f aca="false">+N3*5</f>
        <v>0</v>
      </c>
      <c r="P3" s="18" t="n">
        <v>0</v>
      </c>
      <c r="Q3" s="18" t="n">
        <f aca="false">+P3*8.8</f>
        <v>0</v>
      </c>
      <c r="R3" s="18" t="n">
        <v>0</v>
      </c>
      <c r="S3" s="18" t="n">
        <f aca="false">+R3*2.95</f>
        <v>0</v>
      </c>
      <c r="T3" s="18" t="n">
        <v>0</v>
      </c>
      <c r="U3" s="18" t="n">
        <f aca="false">+T3*3.22</f>
        <v>0</v>
      </c>
      <c r="V3" s="18" t="n">
        <v>0</v>
      </c>
      <c r="W3" s="18" t="n">
        <f aca="false">+V3*6.32</f>
        <v>0</v>
      </c>
      <c r="X3" s="19" t="n">
        <f aca="false">+E3+G3+I3+K3+M3+O3+Q3+S3+U3+W3</f>
        <v>639</v>
      </c>
      <c r="Y3" s="20" t="n">
        <f aca="false">+X3/$X$124</f>
        <v>0.00164563931078462</v>
      </c>
    </row>
    <row r="4" customFormat="false" ht="15" hidden="false" customHeight="false" outlineLevel="0" collapsed="false">
      <c r="A4" s="0" t="n">
        <v>2</v>
      </c>
      <c r="B4" s="16" t="s">
        <v>32</v>
      </c>
      <c r="C4" s="17" t="s">
        <v>31</v>
      </c>
      <c r="D4" s="18" t="n">
        <v>150</v>
      </c>
      <c r="E4" s="18" t="n">
        <f aca="false">+D4*4</f>
        <v>600</v>
      </c>
      <c r="F4" s="18" t="n">
        <v>0</v>
      </c>
      <c r="G4" s="18" t="n">
        <f aca="false">+F4*0.96</f>
        <v>0</v>
      </c>
      <c r="H4" s="18" t="n">
        <v>0</v>
      </c>
      <c r="I4" s="18" t="n">
        <f aca="false">+H4*6.95</f>
        <v>0</v>
      </c>
      <c r="J4" s="18" t="n">
        <v>4</v>
      </c>
      <c r="K4" s="18" t="n">
        <f aca="false">+J4*9.6</f>
        <v>38.4</v>
      </c>
      <c r="L4" s="18" t="n">
        <v>0</v>
      </c>
      <c r="M4" s="18" t="n">
        <f aca="false">+L4*9</f>
        <v>0</v>
      </c>
      <c r="N4" s="18" t="n">
        <v>40</v>
      </c>
      <c r="O4" s="18" t="n">
        <f aca="false">+N4*5</f>
        <v>200</v>
      </c>
      <c r="P4" s="18" t="n">
        <v>0</v>
      </c>
      <c r="Q4" s="18" t="n">
        <f aca="false">+P4*8.8</f>
        <v>0</v>
      </c>
      <c r="R4" s="18" t="n">
        <v>100</v>
      </c>
      <c r="S4" s="18" t="n">
        <f aca="false">+R4*2.95</f>
        <v>295</v>
      </c>
      <c r="T4" s="18" t="n">
        <v>5</v>
      </c>
      <c r="U4" s="18" t="n">
        <f aca="false">+T4*3.22</f>
        <v>16.1</v>
      </c>
      <c r="V4" s="18" t="n">
        <v>0</v>
      </c>
      <c r="W4" s="18" t="n">
        <f aca="false">+V4*6.32</f>
        <v>0</v>
      </c>
      <c r="X4" s="19" t="n">
        <f aca="false">+E4+G4+I4+K4+M4+O4+Q4+S4+U4+W4</f>
        <v>1149.5</v>
      </c>
      <c r="Y4" s="20" t="n">
        <f aca="false">+X4/$X$124</f>
        <v>0.00296034802464307</v>
      </c>
    </row>
    <row r="5" customFormat="false" ht="15" hidden="false" customHeight="false" outlineLevel="0" collapsed="false">
      <c r="A5" s="0" t="n">
        <v>3</v>
      </c>
      <c r="B5" s="16" t="s">
        <v>33</v>
      </c>
      <c r="C5" s="17" t="s">
        <v>31</v>
      </c>
      <c r="D5" s="18" t="n">
        <v>25</v>
      </c>
      <c r="E5" s="18" t="n">
        <f aca="false">+D5*4</f>
        <v>100</v>
      </c>
      <c r="F5" s="18" t="n">
        <v>0</v>
      </c>
      <c r="G5" s="18" t="n">
        <f aca="false">+F5*0.96</f>
        <v>0</v>
      </c>
      <c r="H5" s="18" t="n">
        <v>2</v>
      </c>
      <c r="I5" s="18" t="n">
        <f aca="false">+H5*6.95</f>
        <v>13.9</v>
      </c>
      <c r="J5" s="18" t="n">
        <v>0</v>
      </c>
      <c r="K5" s="18" t="n">
        <f aca="false">+J5*9.6</f>
        <v>0</v>
      </c>
      <c r="L5" s="18" t="n">
        <v>4</v>
      </c>
      <c r="M5" s="18" t="n">
        <f aca="false">+L5*9</f>
        <v>36</v>
      </c>
      <c r="N5" s="18" t="n">
        <v>0</v>
      </c>
      <c r="O5" s="18" t="n">
        <f aca="false">+N5*5</f>
        <v>0</v>
      </c>
      <c r="P5" s="18" t="n">
        <v>0</v>
      </c>
      <c r="Q5" s="18" t="n">
        <f aca="false">+P5*8.8</f>
        <v>0</v>
      </c>
      <c r="R5" s="18" t="n">
        <v>0</v>
      </c>
      <c r="S5" s="18" t="n">
        <f aca="false">+R5*2.95</f>
        <v>0</v>
      </c>
      <c r="T5" s="18" t="n">
        <v>0</v>
      </c>
      <c r="U5" s="18" t="n">
        <f aca="false">+T5*3.22</f>
        <v>0</v>
      </c>
      <c r="V5" s="18" t="n">
        <v>0</v>
      </c>
      <c r="W5" s="18" t="n">
        <f aca="false">+V5*6.32</f>
        <v>0</v>
      </c>
      <c r="X5" s="19" t="n">
        <f aca="false">+E5+G5+I5+K5+M5+O5+Q5+S5+U5+W5</f>
        <v>149.9</v>
      </c>
      <c r="Y5" s="20" t="n">
        <f aca="false">+X5/$X$124</f>
        <v>0.000386042774157457</v>
      </c>
    </row>
    <row r="6" customFormat="false" ht="15" hidden="false" customHeight="false" outlineLevel="0" collapsed="false">
      <c r="B6" s="21" t="s">
        <v>34</v>
      </c>
      <c r="C6" s="17" t="s">
        <v>31</v>
      </c>
      <c r="D6" s="18" t="n">
        <v>0</v>
      </c>
      <c r="E6" s="18" t="n">
        <f aca="false">+D6*4</f>
        <v>0</v>
      </c>
      <c r="F6" s="18" t="n">
        <v>500</v>
      </c>
      <c r="G6" s="18" t="n">
        <f aca="false">+F6*0.96</f>
        <v>480</v>
      </c>
      <c r="H6" s="18" t="n">
        <v>0</v>
      </c>
      <c r="I6" s="18" t="n">
        <f aca="false">+H6*6.95</f>
        <v>0</v>
      </c>
      <c r="J6" s="18" t="n">
        <v>0</v>
      </c>
      <c r="K6" s="18" t="n">
        <f aca="false">+J6*9.6</f>
        <v>0</v>
      </c>
      <c r="L6" s="18" t="n">
        <v>0</v>
      </c>
      <c r="M6" s="18" t="n">
        <f aca="false">+L6*9</f>
        <v>0</v>
      </c>
      <c r="N6" s="18" t="n">
        <v>0</v>
      </c>
      <c r="O6" s="18" t="n">
        <f aca="false">+N6*5</f>
        <v>0</v>
      </c>
      <c r="P6" s="18" t="n">
        <v>0</v>
      </c>
      <c r="Q6" s="18" t="n">
        <f aca="false">+P6*8.8</f>
        <v>0</v>
      </c>
      <c r="R6" s="18" t="n">
        <v>0</v>
      </c>
      <c r="S6" s="18" t="n">
        <f aca="false">+R6*2.95</f>
        <v>0</v>
      </c>
      <c r="T6" s="18" t="n">
        <v>0</v>
      </c>
      <c r="U6" s="18" t="n">
        <f aca="false">+T6*3.22</f>
        <v>0</v>
      </c>
      <c r="V6" s="18" t="n">
        <v>0</v>
      </c>
      <c r="W6" s="18" t="n">
        <f aca="false">+V6*6.32</f>
        <v>0</v>
      </c>
      <c r="X6" s="19" t="n">
        <f aca="false">+E6+G6+I6+K6+M6+O6+Q6+S6+U6+W6</f>
        <v>480</v>
      </c>
      <c r="Y6" s="20" t="n">
        <f aca="false">+X6/$X$124</f>
        <v>0.00123616098462695</v>
      </c>
    </row>
    <row r="7" customFormat="false" ht="15" hidden="false" customHeight="false" outlineLevel="0" collapsed="false">
      <c r="A7" s="0" t="n">
        <v>4</v>
      </c>
      <c r="B7" s="16" t="s">
        <v>35</v>
      </c>
      <c r="C7" s="17" t="s">
        <v>31</v>
      </c>
      <c r="D7" s="18" t="n">
        <v>30</v>
      </c>
      <c r="E7" s="18" t="n">
        <f aca="false">+D7*4</f>
        <v>120</v>
      </c>
      <c r="F7" s="18" t="n">
        <v>600</v>
      </c>
      <c r="G7" s="18" t="n">
        <f aca="false">+F7*0.96</f>
        <v>576</v>
      </c>
      <c r="H7" s="18" t="n">
        <v>3</v>
      </c>
      <c r="I7" s="18" t="n">
        <f aca="false">+H7*6.95</f>
        <v>20.85</v>
      </c>
      <c r="J7" s="18" t="n">
        <v>3</v>
      </c>
      <c r="K7" s="18" t="n">
        <f aca="false">+J7*9.6</f>
        <v>28.8</v>
      </c>
      <c r="L7" s="18" t="n">
        <v>5</v>
      </c>
      <c r="M7" s="18" t="n">
        <f aca="false">+L7*9</f>
        <v>45</v>
      </c>
      <c r="N7" s="18" t="n">
        <v>0</v>
      </c>
      <c r="O7" s="18" t="n">
        <f aca="false">+N7*5</f>
        <v>0</v>
      </c>
      <c r="P7" s="18" t="n">
        <v>1</v>
      </c>
      <c r="Q7" s="18" t="n">
        <f aca="false">+P7*8.8</f>
        <v>8.8</v>
      </c>
      <c r="R7" s="18" t="n">
        <v>0</v>
      </c>
      <c r="S7" s="18" t="n">
        <f aca="false">+R7*2.95</f>
        <v>0</v>
      </c>
      <c r="T7" s="18" t="n">
        <v>2</v>
      </c>
      <c r="U7" s="18" t="n">
        <f aca="false">+T7*3.22</f>
        <v>6.44</v>
      </c>
      <c r="V7" s="18" t="n">
        <v>0</v>
      </c>
      <c r="W7" s="18" t="n">
        <f aca="false">+V7*6.32</f>
        <v>0</v>
      </c>
      <c r="X7" s="19" t="n">
        <f aca="false">+E7+G7+I7+K7+M7+O7+Q7+S7+U7+W7</f>
        <v>805.89</v>
      </c>
      <c r="Y7" s="20" t="n">
        <f aca="false">+X7/$X$124</f>
        <v>0.00207543703312711</v>
      </c>
    </row>
    <row r="8" customFormat="false" ht="15" hidden="false" customHeight="false" outlineLevel="0" collapsed="false">
      <c r="A8" s="0" t="n">
        <v>5</v>
      </c>
      <c r="B8" s="16" t="s">
        <v>36</v>
      </c>
      <c r="C8" s="17" t="s">
        <v>31</v>
      </c>
      <c r="D8" s="18" t="n">
        <v>200</v>
      </c>
      <c r="E8" s="18" t="n">
        <f aca="false">+D8*4</f>
        <v>800</v>
      </c>
      <c r="F8" s="18" t="n">
        <v>0</v>
      </c>
      <c r="G8" s="18" t="n">
        <f aca="false">+F8*0.96</f>
        <v>0</v>
      </c>
      <c r="H8" s="18" t="n">
        <v>0</v>
      </c>
      <c r="I8" s="18" t="n">
        <f aca="false">+H8*6.95</f>
        <v>0</v>
      </c>
      <c r="J8" s="18" t="n">
        <v>9</v>
      </c>
      <c r="K8" s="18" t="n">
        <f aca="false">+J8*9.6</f>
        <v>86.4</v>
      </c>
      <c r="L8" s="18" t="n">
        <v>5</v>
      </c>
      <c r="M8" s="18" t="n">
        <f aca="false">+L8*9</f>
        <v>45</v>
      </c>
      <c r="N8" s="18" t="n">
        <v>0</v>
      </c>
      <c r="O8" s="18" t="n">
        <f aca="false">+N8*5</f>
        <v>0</v>
      </c>
      <c r="P8" s="18" t="n">
        <v>4</v>
      </c>
      <c r="Q8" s="18" t="n">
        <f aca="false">+P8*8.8</f>
        <v>35.2</v>
      </c>
      <c r="R8" s="18" t="n">
        <v>0</v>
      </c>
      <c r="S8" s="18" t="n">
        <f aca="false">+R8*2.95</f>
        <v>0</v>
      </c>
      <c r="T8" s="18" t="n">
        <v>0</v>
      </c>
      <c r="U8" s="18" t="n">
        <f aca="false">+T8*3.22</f>
        <v>0</v>
      </c>
      <c r="V8" s="18" t="n">
        <v>10</v>
      </c>
      <c r="W8" s="18" t="n">
        <f aca="false">+V8*6.32</f>
        <v>63.2</v>
      </c>
      <c r="X8" s="19" t="n">
        <f aca="false">+E8+G8+I8+K8+M8+O8+Q8+S8+U8+W8</f>
        <v>1029.8</v>
      </c>
      <c r="Y8" s="20" t="n">
        <f aca="false">+X8/$X$124</f>
        <v>0.00265208037910173</v>
      </c>
    </row>
    <row r="9" customFormat="false" ht="15" hidden="false" customHeight="false" outlineLevel="0" collapsed="false">
      <c r="A9" s="0" t="n">
        <v>6</v>
      </c>
      <c r="B9" s="16" t="s">
        <v>37</v>
      </c>
      <c r="C9" s="17" t="s">
        <v>31</v>
      </c>
      <c r="D9" s="18" t="n">
        <v>170</v>
      </c>
      <c r="E9" s="18" t="n">
        <f aca="false">+D9*4</f>
        <v>680</v>
      </c>
      <c r="F9" s="18" t="n">
        <v>0</v>
      </c>
      <c r="G9" s="18" t="n">
        <f aca="false">+F9*0.96</f>
        <v>0</v>
      </c>
      <c r="H9" s="18" t="n">
        <v>0</v>
      </c>
      <c r="I9" s="18" t="n">
        <f aca="false">+H9*6.95</f>
        <v>0</v>
      </c>
      <c r="J9" s="18" t="n">
        <v>4</v>
      </c>
      <c r="K9" s="18" t="n">
        <f aca="false">+J9*9.6</f>
        <v>38.4</v>
      </c>
      <c r="L9" s="18" t="n">
        <v>100</v>
      </c>
      <c r="M9" s="18" t="n">
        <f aca="false">+L9*9</f>
        <v>900</v>
      </c>
      <c r="N9" s="18" t="n">
        <v>0</v>
      </c>
      <c r="O9" s="18" t="n">
        <f aca="false">+N9*5</f>
        <v>0</v>
      </c>
      <c r="P9" s="18" t="n">
        <v>0</v>
      </c>
      <c r="Q9" s="18" t="n">
        <f aca="false">+P9*8.8</f>
        <v>0</v>
      </c>
      <c r="R9" s="18" t="n">
        <v>0</v>
      </c>
      <c r="S9" s="18" t="n">
        <f aca="false">+R9*2.95</f>
        <v>0</v>
      </c>
      <c r="T9" s="18" t="n">
        <v>0</v>
      </c>
      <c r="U9" s="18" t="n">
        <f aca="false">+T9*3.22</f>
        <v>0</v>
      </c>
      <c r="V9" s="18" t="n">
        <v>0</v>
      </c>
      <c r="W9" s="18" t="n">
        <f aca="false">+V9*6.32</f>
        <v>0</v>
      </c>
      <c r="X9" s="19" t="n">
        <f aca="false">+E9+G9+I9+K9+M9+O9+Q9+S9+U9+W9</f>
        <v>1618.4</v>
      </c>
      <c r="Y9" s="20" t="n">
        <f aca="false">+X9/$X$124</f>
        <v>0.00416792278650052</v>
      </c>
    </row>
    <row r="10" customFormat="false" ht="15" hidden="false" customHeight="false" outlineLevel="0" collapsed="false">
      <c r="A10" s="0" t="n">
        <v>7</v>
      </c>
      <c r="B10" s="16" t="s">
        <v>38</v>
      </c>
      <c r="C10" s="17" t="s">
        <v>31</v>
      </c>
      <c r="D10" s="18" t="n">
        <v>20</v>
      </c>
      <c r="E10" s="18" t="n">
        <f aca="false">+D10*4</f>
        <v>80</v>
      </c>
      <c r="F10" s="18" t="n">
        <v>400</v>
      </c>
      <c r="G10" s="18" t="n">
        <f aca="false">+F10*0.96</f>
        <v>384</v>
      </c>
      <c r="H10" s="18" t="n">
        <v>4</v>
      </c>
      <c r="I10" s="18" t="n">
        <f aca="false">+H10*6.95</f>
        <v>27.8</v>
      </c>
      <c r="J10" s="18" t="n">
        <v>0</v>
      </c>
      <c r="K10" s="18" t="n">
        <f aca="false">+J10*9.6</f>
        <v>0</v>
      </c>
      <c r="L10" s="18" t="n">
        <v>0</v>
      </c>
      <c r="M10" s="18" t="n">
        <f aca="false">+L10*9</f>
        <v>0</v>
      </c>
      <c r="N10" s="18" t="n">
        <v>0</v>
      </c>
      <c r="O10" s="18" t="n">
        <f aca="false">+N10*5</f>
        <v>0</v>
      </c>
      <c r="P10" s="18" t="n">
        <v>2</v>
      </c>
      <c r="Q10" s="18" t="n">
        <f aca="false">+P10*8.8</f>
        <v>17.6</v>
      </c>
      <c r="R10" s="18" t="n">
        <v>0</v>
      </c>
      <c r="S10" s="18" t="n">
        <f aca="false">+R10*2.95</f>
        <v>0</v>
      </c>
      <c r="T10" s="18" t="n">
        <v>0</v>
      </c>
      <c r="U10" s="18" t="n">
        <f aca="false">+T10*3.22</f>
        <v>0</v>
      </c>
      <c r="V10" s="18" t="n">
        <v>0</v>
      </c>
      <c r="W10" s="18" t="n">
        <f aca="false">+V10*6.32</f>
        <v>0</v>
      </c>
      <c r="X10" s="19" t="n">
        <f aca="false">+E10+G10+I10+K10+M10+O10+Q10+S10+U10+W10</f>
        <v>509.4</v>
      </c>
      <c r="Y10" s="20" t="n">
        <f aca="false">+X10/$X$124</f>
        <v>0.00131187584493535</v>
      </c>
    </row>
    <row r="11" customFormat="false" ht="15" hidden="false" customHeight="false" outlineLevel="0" collapsed="false">
      <c r="A11" s="0" t="n">
        <v>8</v>
      </c>
      <c r="B11" s="16" t="s">
        <v>39</v>
      </c>
      <c r="C11" s="17" t="s">
        <v>31</v>
      </c>
      <c r="D11" s="18" t="n">
        <v>50</v>
      </c>
      <c r="E11" s="18" t="n">
        <f aca="false">+D11*4</f>
        <v>200</v>
      </c>
      <c r="F11" s="18" t="n">
        <v>100</v>
      </c>
      <c r="G11" s="18" t="n">
        <f aca="false">+F11*0.96</f>
        <v>96</v>
      </c>
      <c r="H11" s="18" t="n">
        <v>3</v>
      </c>
      <c r="I11" s="18" t="n">
        <f aca="false">+H11*6.95</f>
        <v>20.85</v>
      </c>
      <c r="J11" s="18" t="n">
        <v>0</v>
      </c>
      <c r="K11" s="18" t="n">
        <f aca="false">+J11*9.6</f>
        <v>0</v>
      </c>
      <c r="L11" s="18" t="n">
        <v>4</v>
      </c>
      <c r="M11" s="18" t="n">
        <f aca="false">+L11*9</f>
        <v>36</v>
      </c>
      <c r="N11" s="18" t="n">
        <v>0</v>
      </c>
      <c r="O11" s="18" t="n">
        <f aca="false">+N11*5</f>
        <v>0</v>
      </c>
      <c r="P11" s="18" t="n">
        <v>0</v>
      </c>
      <c r="Q11" s="18" t="n">
        <f aca="false">+P11*8.8</f>
        <v>0</v>
      </c>
      <c r="R11" s="18" t="n">
        <v>10</v>
      </c>
      <c r="S11" s="18" t="n">
        <f aca="false">+R11*2.95</f>
        <v>29.5</v>
      </c>
      <c r="T11" s="18" t="n">
        <v>3</v>
      </c>
      <c r="U11" s="18" t="n">
        <f aca="false">+T11*3.22</f>
        <v>9.66</v>
      </c>
      <c r="V11" s="18" t="n">
        <v>2</v>
      </c>
      <c r="W11" s="18" t="n">
        <f aca="false">+V11*6.32</f>
        <v>12.64</v>
      </c>
      <c r="X11" s="19" t="n">
        <f aca="false">+E11+G11+I11+K11+M11+O11+Q11+S11+U11+W11</f>
        <v>404.65</v>
      </c>
      <c r="Y11" s="20" t="n">
        <f aca="false">+X11/$X$124</f>
        <v>0.00104210946339436</v>
      </c>
    </row>
    <row r="12" customFormat="false" ht="15" hidden="false" customHeight="false" outlineLevel="0" collapsed="false">
      <c r="A12" s="0" t="n">
        <v>9</v>
      </c>
      <c r="B12" s="16" t="s">
        <v>40</v>
      </c>
      <c r="C12" s="17" t="s">
        <v>31</v>
      </c>
      <c r="D12" s="18" t="n">
        <v>200</v>
      </c>
      <c r="E12" s="18" t="n">
        <f aca="false">+D12*4</f>
        <v>800</v>
      </c>
      <c r="F12" s="18" t="n">
        <v>200</v>
      </c>
      <c r="G12" s="18" t="n">
        <f aca="false">+F12*0.96</f>
        <v>192</v>
      </c>
      <c r="H12" s="18" t="n">
        <v>0</v>
      </c>
      <c r="I12" s="18" t="n">
        <f aca="false">+H12*6.95</f>
        <v>0</v>
      </c>
      <c r="J12" s="18" t="n">
        <v>0</v>
      </c>
      <c r="K12" s="18" t="n">
        <f aca="false">+J12*9.6</f>
        <v>0</v>
      </c>
      <c r="L12" s="18" t="n">
        <v>0</v>
      </c>
      <c r="M12" s="18" t="n">
        <f aca="false">+L12*9</f>
        <v>0</v>
      </c>
      <c r="N12" s="18" t="n">
        <v>0</v>
      </c>
      <c r="O12" s="18" t="n">
        <f aca="false">+N12*5</f>
        <v>0</v>
      </c>
      <c r="P12" s="18" t="n">
        <v>0</v>
      </c>
      <c r="Q12" s="18" t="n">
        <f aca="false">+P12*8.8</f>
        <v>0</v>
      </c>
      <c r="R12" s="18" t="n">
        <v>0</v>
      </c>
      <c r="S12" s="18" t="n">
        <f aca="false">+R12*2.95</f>
        <v>0</v>
      </c>
      <c r="T12" s="18" t="n">
        <v>0</v>
      </c>
      <c r="U12" s="18" t="n">
        <f aca="false">+T12*3.22</f>
        <v>0</v>
      </c>
      <c r="V12" s="18" t="n">
        <v>0</v>
      </c>
      <c r="W12" s="18" t="n">
        <f aca="false">+V12*6.32</f>
        <v>0</v>
      </c>
      <c r="X12" s="19" t="n">
        <f aca="false">+E12+G12+I12+K12+M12+O12+Q12+S12+U12+W12</f>
        <v>992</v>
      </c>
      <c r="Y12" s="20" t="n">
        <f aca="false">+X12/$X$124</f>
        <v>0.00255473270156236</v>
      </c>
    </row>
    <row r="13" customFormat="false" ht="15" hidden="false" customHeight="false" outlineLevel="0" collapsed="false">
      <c r="A13" s="0" t="n">
        <v>10</v>
      </c>
      <c r="B13" s="16" t="s">
        <v>41</v>
      </c>
      <c r="C13" s="17" t="s">
        <v>31</v>
      </c>
      <c r="D13" s="18" t="n">
        <v>200</v>
      </c>
      <c r="E13" s="18" t="n">
        <f aca="false">+D13*4</f>
        <v>800</v>
      </c>
      <c r="F13" s="18" t="n">
        <v>0</v>
      </c>
      <c r="G13" s="18" t="n">
        <f aca="false">+F13*0.96</f>
        <v>0</v>
      </c>
      <c r="H13" s="18" t="n">
        <v>0</v>
      </c>
      <c r="I13" s="18" t="n">
        <f aca="false">+H13*6.95</f>
        <v>0</v>
      </c>
      <c r="J13" s="18" t="n">
        <v>14</v>
      </c>
      <c r="K13" s="18" t="n">
        <f aca="false">+J13*9.6</f>
        <v>134.4</v>
      </c>
      <c r="L13" s="18" t="n">
        <v>7</v>
      </c>
      <c r="M13" s="18" t="n">
        <f aca="false">+L13*9</f>
        <v>63</v>
      </c>
      <c r="N13" s="18" t="n">
        <v>0</v>
      </c>
      <c r="O13" s="18" t="n">
        <f aca="false">+N13*5</f>
        <v>0</v>
      </c>
      <c r="P13" s="18" t="n">
        <v>4</v>
      </c>
      <c r="Q13" s="18" t="n">
        <f aca="false">+P13*8.8</f>
        <v>35.2</v>
      </c>
      <c r="R13" s="18" t="n">
        <v>0</v>
      </c>
      <c r="S13" s="18" t="n">
        <f aca="false">+R13*2.95</f>
        <v>0</v>
      </c>
      <c r="T13" s="18" t="n">
        <v>0</v>
      </c>
      <c r="U13" s="18" t="n">
        <f aca="false">+T13*3.22</f>
        <v>0</v>
      </c>
      <c r="V13" s="18" t="n">
        <v>14</v>
      </c>
      <c r="W13" s="18" t="n">
        <f aca="false">+V13*6.32</f>
        <v>88.48</v>
      </c>
      <c r="X13" s="19" t="n">
        <f aca="false">+E13+G13+I13+K13+M13+O13+Q13+S13+U13+W13</f>
        <v>1121.08</v>
      </c>
      <c r="Y13" s="20" t="n">
        <f aca="false">+X13/$X$124</f>
        <v>0.00288715699301162</v>
      </c>
    </row>
    <row r="14" customFormat="false" ht="15" hidden="false" customHeight="false" outlineLevel="0" collapsed="false">
      <c r="A14" s="0" t="n">
        <v>11</v>
      </c>
      <c r="B14" s="16" t="s">
        <v>42</v>
      </c>
      <c r="C14" s="17" t="s">
        <v>31</v>
      </c>
      <c r="D14" s="18" t="n">
        <v>20</v>
      </c>
      <c r="E14" s="18" t="n">
        <f aca="false">+D14*4</f>
        <v>80</v>
      </c>
      <c r="F14" s="18" t="n">
        <v>0</v>
      </c>
      <c r="G14" s="18" t="n">
        <f aca="false">+F14*0.96</f>
        <v>0</v>
      </c>
      <c r="H14" s="18" t="n">
        <v>0</v>
      </c>
      <c r="I14" s="18" t="n">
        <f aca="false">+H14*6.95</f>
        <v>0</v>
      </c>
      <c r="J14" s="18" t="n">
        <v>5</v>
      </c>
      <c r="K14" s="18" t="n">
        <f aca="false">+J14*9.6</f>
        <v>48</v>
      </c>
      <c r="L14" s="18" t="n">
        <v>10</v>
      </c>
      <c r="M14" s="18" t="n">
        <f aca="false">+L14*9</f>
        <v>90</v>
      </c>
      <c r="N14" s="18" t="n">
        <v>0</v>
      </c>
      <c r="O14" s="18" t="n">
        <f aca="false">+N14*5</f>
        <v>0</v>
      </c>
      <c r="P14" s="18" t="n">
        <v>0</v>
      </c>
      <c r="Q14" s="18" t="n">
        <f aca="false">+P14*8.8</f>
        <v>0</v>
      </c>
      <c r="R14" s="18" t="n">
        <v>0</v>
      </c>
      <c r="S14" s="18" t="n">
        <f aca="false">+R14*2.95</f>
        <v>0</v>
      </c>
      <c r="T14" s="18" t="n">
        <v>0</v>
      </c>
      <c r="U14" s="18" t="n">
        <f aca="false">+T14*3.22</f>
        <v>0</v>
      </c>
      <c r="V14" s="18" t="n">
        <v>8</v>
      </c>
      <c r="W14" s="18" t="n">
        <f aca="false">+V14*6.32</f>
        <v>50.56</v>
      </c>
      <c r="X14" s="19" t="n">
        <f aca="false">+E14+G14+I14+K14+M14+O14+Q14+S14+U14+W14</f>
        <v>268.56</v>
      </c>
      <c r="Y14" s="20" t="n">
        <f aca="false">+X14/$X$124</f>
        <v>0.000691632070898777</v>
      </c>
    </row>
    <row r="15" customFormat="false" ht="15" hidden="false" customHeight="false" outlineLevel="0" collapsed="false">
      <c r="A15" s="0" t="n">
        <v>12</v>
      </c>
      <c r="B15" s="16" t="s">
        <v>43</v>
      </c>
      <c r="C15" s="17" t="s">
        <v>31</v>
      </c>
      <c r="D15" s="18" t="n">
        <v>175</v>
      </c>
      <c r="E15" s="18" t="n">
        <f aca="false">+D15*4</f>
        <v>700</v>
      </c>
      <c r="F15" s="18" t="n">
        <v>0</v>
      </c>
      <c r="G15" s="18" t="n">
        <f aca="false">+F15*0.96</f>
        <v>0</v>
      </c>
      <c r="H15" s="18" t="n">
        <v>0</v>
      </c>
      <c r="I15" s="18" t="n">
        <f aca="false">+H15*6.95</f>
        <v>0</v>
      </c>
      <c r="J15" s="18" t="n">
        <v>0</v>
      </c>
      <c r="K15" s="18" t="n">
        <f aca="false">+J15*9.6</f>
        <v>0</v>
      </c>
      <c r="L15" s="18" t="n">
        <v>0</v>
      </c>
      <c r="M15" s="18" t="n">
        <f aca="false">+L15*9</f>
        <v>0</v>
      </c>
      <c r="N15" s="18" t="n">
        <v>12</v>
      </c>
      <c r="O15" s="18" t="n">
        <f aca="false">+N15*5</f>
        <v>60</v>
      </c>
      <c r="P15" s="18" t="n">
        <v>0</v>
      </c>
      <c r="Q15" s="18" t="n">
        <f aca="false">+P15*8.8</f>
        <v>0</v>
      </c>
      <c r="R15" s="18" t="n">
        <v>0</v>
      </c>
      <c r="S15" s="18" t="n">
        <f aca="false">+R15*2.95</f>
        <v>0</v>
      </c>
      <c r="T15" s="18" t="n">
        <v>8</v>
      </c>
      <c r="U15" s="18" t="n">
        <f aca="false">+T15*3.22</f>
        <v>25.76</v>
      </c>
      <c r="V15" s="18" t="n">
        <v>0</v>
      </c>
      <c r="W15" s="18" t="n">
        <f aca="false">+V15*6.32</f>
        <v>0</v>
      </c>
      <c r="X15" s="19" t="n">
        <f aca="false">+E15+G15+I15+K15+M15+O15+Q15+S15+U15+W15</f>
        <v>785.76</v>
      </c>
      <c r="Y15" s="20" t="n">
        <f aca="false">+X15/$X$124</f>
        <v>0.00202359553183431</v>
      </c>
    </row>
    <row r="16" customFormat="false" ht="15" hidden="false" customHeight="false" outlineLevel="0" collapsed="false">
      <c r="A16" s="0" t="n">
        <v>13</v>
      </c>
      <c r="B16" s="16" t="s">
        <v>44</v>
      </c>
      <c r="C16" s="17" t="s">
        <v>31</v>
      </c>
      <c r="D16" s="18" t="n">
        <v>25</v>
      </c>
      <c r="E16" s="18" t="n">
        <f aca="false">+D16*4</f>
        <v>100</v>
      </c>
      <c r="F16" s="18" t="n">
        <v>25</v>
      </c>
      <c r="G16" s="18" t="n">
        <f aca="false">+F16*0.96</f>
        <v>24</v>
      </c>
      <c r="H16" s="18" t="n">
        <v>1</v>
      </c>
      <c r="I16" s="18" t="n">
        <f aca="false">+H16*6.95</f>
        <v>6.95</v>
      </c>
      <c r="J16" s="18" t="n">
        <v>0</v>
      </c>
      <c r="K16" s="18" t="n">
        <f aca="false">+J16*9.6</f>
        <v>0</v>
      </c>
      <c r="L16" s="18" t="n">
        <v>2</v>
      </c>
      <c r="M16" s="18" t="n">
        <f aca="false">+L16*9</f>
        <v>18</v>
      </c>
      <c r="N16" s="18" t="n">
        <v>0</v>
      </c>
      <c r="O16" s="18" t="n">
        <f aca="false">+N16*5</f>
        <v>0</v>
      </c>
      <c r="P16" s="18" t="n">
        <v>0</v>
      </c>
      <c r="Q16" s="18" t="n">
        <f aca="false">+P16*8.8</f>
        <v>0</v>
      </c>
      <c r="R16" s="18" t="n">
        <v>0</v>
      </c>
      <c r="S16" s="18" t="n">
        <f aca="false">+R16*2.95</f>
        <v>0</v>
      </c>
      <c r="T16" s="18" t="n">
        <v>4</v>
      </c>
      <c r="U16" s="18" t="n">
        <f aca="false">+T16*3.22</f>
        <v>12.88</v>
      </c>
      <c r="V16" s="18" t="n">
        <v>0</v>
      </c>
      <c r="W16" s="18" t="n">
        <f aca="false">+V16*6.32</f>
        <v>0</v>
      </c>
      <c r="X16" s="19" t="n">
        <f aca="false">+E16+G16+I16+K16+M16+O16+Q16+S16+U16+W16</f>
        <v>161.83</v>
      </c>
      <c r="Y16" s="20" t="n">
        <f aca="false">+X16/$X$124</f>
        <v>0.000416766525296206</v>
      </c>
    </row>
    <row r="17" customFormat="false" ht="15" hidden="false" customHeight="false" outlineLevel="0" collapsed="false">
      <c r="A17" s="0" t="n">
        <v>14</v>
      </c>
      <c r="B17" s="16" t="s">
        <v>45</v>
      </c>
      <c r="C17" s="17" t="s">
        <v>31</v>
      </c>
      <c r="D17" s="18" t="n">
        <v>100</v>
      </c>
      <c r="E17" s="18" t="n">
        <f aca="false">+D17*4</f>
        <v>400</v>
      </c>
      <c r="F17" s="18" t="n">
        <v>0</v>
      </c>
      <c r="G17" s="18" t="n">
        <f aca="false">+F17*0.96</f>
        <v>0</v>
      </c>
      <c r="H17" s="18" t="n">
        <v>0</v>
      </c>
      <c r="I17" s="18" t="n">
        <f aca="false">+H17*6.95</f>
        <v>0</v>
      </c>
      <c r="J17" s="18" t="n">
        <v>1</v>
      </c>
      <c r="K17" s="18" t="n">
        <f aca="false">+J17*9.6</f>
        <v>9.6</v>
      </c>
      <c r="L17" s="18" t="n">
        <v>0</v>
      </c>
      <c r="M17" s="18" t="n">
        <f aca="false">+L17*9</f>
        <v>0</v>
      </c>
      <c r="N17" s="18" t="n">
        <v>0</v>
      </c>
      <c r="O17" s="18" t="n">
        <f aca="false">+N17*5</f>
        <v>0</v>
      </c>
      <c r="P17" s="18" t="n">
        <v>20</v>
      </c>
      <c r="Q17" s="18" t="n">
        <f aca="false">+P17*8.8</f>
        <v>176</v>
      </c>
      <c r="R17" s="18" t="n">
        <v>0</v>
      </c>
      <c r="S17" s="18" t="n">
        <f aca="false">+R17*2.95</f>
        <v>0</v>
      </c>
      <c r="T17" s="18" t="n">
        <v>0</v>
      </c>
      <c r="U17" s="18" t="n">
        <f aca="false">+T17*3.22</f>
        <v>0</v>
      </c>
      <c r="V17" s="18" t="n">
        <v>20</v>
      </c>
      <c r="W17" s="18" t="n">
        <f aca="false">+V17*6.32</f>
        <v>126.4</v>
      </c>
      <c r="X17" s="19" t="n">
        <f aca="false">+E17+G17+I17+K17+M17+O17+Q17+S17+U17+W17</f>
        <v>712</v>
      </c>
      <c r="Y17" s="20" t="n">
        <f aca="false">+X17/$X$124</f>
        <v>0.00183363879386331</v>
      </c>
    </row>
    <row r="18" customFormat="false" ht="15" hidden="false" customHeight="false" outlineLevel="0" collapsed="false">
      <c r="A18" s="0" t="n">
        <v>15</v>
      </c>
      <c r="B18" s="16" t="s">
        <v>46</v>
      </c>
      <c r="C18" s="17" t="s">
        <v>31</v>
      </c>
      <c r="D18" s="18" t="n">
        <v>1000</v>
      </c>
      <c r="E18" s="18" t="n">
        <f aca="false">+D18*4</f>
        <v>4000</v>
      </c>
      <c r="F18" s="18" t="n">
        <v>0</v>
      </c>
      <c r="G18" s="18" t="n">
        <f aca="false">+F18*0.96</f>
        <v>0</v>
      </c>
      <c r="H18" s="18" t="n">
        <v>0</v>
      </c>
      <c r="I18" s="18" t="n">
        <f aca="false">+H18*6.95</f>
        <v>0</v>
      </c>
      <c r="J18" s="18" t="n">
        <v>0</v>
      </c>
      <c r="K18" s="18" t="n">
        <f aca="false">+J18*9.6</f>
        <v>0</v>
      </c>
      <c r="L18" s="18" t="n">
        <v>0</v>
      </c>
      <c r="M18" s="18" t="n">
        <f aca="false">+L18*9</f>
        <v>0</v>
      </c>
      <c r="N18" s="18" t="n">
        <v>0</v>
      </c>
      <c r="O18" s="18" t="n">
        <f aca="false">+N18*5</f>
        <v>0</v>
      </c>
      <c r="P18" s="18" t="n">
        <v>0</v>
      </c>
      <c r="Q18" s="18" t="n">
        <f aca="false">+P18*8.8</f>
        <v>0</v>
      </c>
      <c r="R18" s="18" t="n">
        <v>150</v>
      </c>
      <c r="S18" s="18" t="n">
        <f aca="false">+R18*2.95</f>
        <v>442.5</v>
      </c>
      <c r="T18" s="18" t="n">
        <v>0</v>
      </c>
      <c r="U18" s="18" t="n">
        <f aca="false">+T18*3.22</f>
        <v>0</v>
      </c>
      <c r="V18" s="18" t="n">
        <v>0</v>
      </c>
      <c r="W18" s="18" t="n">
        <f aca="false">+V18*6.32</f>
        <v>0</v>
      </c>
      <c r="X18" s="19" t="n">
        <f aca="false">+E18+G18+I18+K18+M18+O18+Q18+S18+U18+W18</f>
        <v>4442.5</v>
      </c>
      <c r="Y18" s="20" t="n">
        <f aca="false">+X18/$X$124</f>
        <v>0.0114409274462609</v>
      </c>
    </row>
    <row r="19" customFormat="false" ht="15" hidden="false" customHeight="false" outlineLevel="0" collapsed="false">
      <c r="A19" s="0" t="n">
        <v>16</v>
      </c>
      <c r="B19" s="16" t="s">
        <v>47</v>
      </c>
      <c r="C19" s="17" t="s">
        <v>31</v>
      </c>
      <c r="D19" s="18" t="n">
        <v>50</v>
      </c>
      <c r="E19" s="18" t="n">
        <f aca="false">+D19*4</f>
        <v>200</v>
      </c>
      <c r="F19" s="18" t="n">
        <v>150</v>
      </c>
      <c r="G19" s="18" t="n">
        <f aca="false">+F19*0.96</f>
        <v>144</v>
      </c>
      <c r="H19" s="18" t="n">
        <v>2</v>
      </c>
      <c r="I19" s="18" t="n">
        <f aca="false">+H19*6.95</f>
        <v>13.9</v>
      </c>
      <c r="J19" s="18" t="n">
        <v>0</v>
      </c>
      <c r="K19" s="18" t="n">
        <f aca="false">+J19*9.6</f>
        <v>0</v>
      </c>
      <c r="L19" s="18" t="n">
        <v>0</v>
      </c>
      <c r="M19" s="18" t="n">
        <f aca="false">+L19*9</f>
        <v>0</v>
      </c>
      <c r="N19" s="18" t="n">
        <v>0</v>
      </c>
      <c r="O19" s="18" t="n">
        <f aca="false">+N19*5</f>
        <v>0</v>
      </c>
      <c r="P19" s="18" t="n">
        <v>0</v>
      </c>
      <c r="Q19" s="18" t="n">
        <f aca="false">+P19*8.8</f>
        <v>0</v>
      </c>
      <c r="R19" s="18" t="n">
        <v>4</v>
      </c>
      <c r="S19" s="18" t="n">
        <f aca="false">+R19*2.95</f>
        <v>11.8</v>
      </c>
      <c r="T19" s="18" t="n">
        <v>3</v>
      </c>
      <c r="U19" s="18" t="n">
        <f aca="false">+T19*3.22</f>
        <v>9.66</v>
      </c>
      <c r="V19" s="18" t="n">
        <v>0</v>
      </c>
      <c r="W19" s="18" t="n">
        <f aca="false">+V19*6.32</f>
        <v>0</v>
      </c>
      <c r="X19" s="19" t="n">
        <f aca="false">+E19+G19+I19+K19+M19+O19+Q19+S19+U19+W19</f>
        <v>379.36</v>
      </c>
      <c r="Y19" s="20" t="n">
        <f aca="false">+X19/$X$124</f>
        <v>0.000976979231516831</v>
      </c>
    </row>
    <row r="20" customFormat="false" ht="15" hidden="false" customHeight="false" outlineLevel="0" collapsed="false">
      <c r="A20" s="0" t="n">
        <v>17</v>
      </c>
      <c r="B20" s="16" t="s">
        <v>48</v>
      </c>
      <c r="C20" s="17" t="s">
        <v>31</v>
      </c>
      <c r="D20" s="18" t="n">
        <v>7</v>
      </c>
      <c r="E20" s="18" t="n">
        <f aca="false">+D20*4</f>
        <v>28</v>
      </c>
      <c r="F20" s="18" t="n">
        <v>85</v>
      </c>
      <c r="G20" s="18" t="n">
        <f aca="false">+F20*0.96</f>
        <v>81.6</v>
      </c>
      <c r="H20" s="18" t="n">
        <v>10</v>
      </c>
      <c r="I20" s="18" t="n">
        <f aca="false">+H20*6.95</f>
        <v>69.5</v>
      </c>
      <c r="J20" s="18" t="n">
        <v>0</v>
      </c>
      <c r="K20" s="18" t="n">
        <f aca="false">+J20*9.6</f>
        <v>0</v>
      </c>
      <c r="L20" s="18" t="n">
        <v>14</v>
      </c>
      <c r="M20" s="18" t="n">
        <f aca="false">+L20*9</f>
        <v>126</v>
      </c>
      <c r="N20" s="18" t="n">
        <v>0</v>
      </c>
      <c r="O20" s="18" t="n">
        <f aca="false">+N20*5</f>
        <v>0</v>
      </c>
      <c r="P20" s="18" t="n">
        <v>5</v>
      </c>
      <c r="Q20" s="18" t="n">
        <f aca="false">+P20*8.8</f>
        <v>44</v>
      </c>
      <c r="R20" s="18" t="n">
        <v>5</v>
      </c>
      <c r="S20" s="18" t="n">
        <f aca="false">+R20*2.95</f>
        <v>14.75</v>
      </c>
      <c r="T20" s="18" t="n">
        <v>15</v>
      </c>
      <c r="U20" s="18" t="n">
        <f aca="false">+T20*3.22</f>
        <v>48.3</v>
      </c>
      <c r="V20" s="18" t="n">
        <v>5</v>
      </c>
      <c r="W20" s="18" t="n">
        <f aca="false">+V20*6.32</f>
        <v>31.6</v>
      </c>
      <c r="X20" s="19" t="n">
        <f aca="false">+E20+G20+I20+K20+M20+O20+Q20+S20+U20+W20</f>
        <v>443.75</v>
      </c>
      <c r="Y20" s="20" t="n">
        <f aca="false">+X20/$X$124</f>
        <v>0.00114280507693377</v>
      </c>
    </row>
    <row r="21" customFormat="false" ht="15" hidden="false" customHeight="false" outlineLevel="0" collapsed="false">
      <c r="A21" s="0" t="n">
        <v>18</v>
      </c>
      <c r="B21" s="22"/>
      <c r="C21" s="22" t="s">
        <v>49</v>
      </c>
      <c r="D21" s="23" t="n">
        <f aca="false">SUM(D3:D20)</f>
        <v>2547</v>
      </c>
      <c r="E21" s="23" t="n">
        <f aca="false">SUM(E3:E20)</f>
        <v>10188</v>
      </c>
      <c r="F21" s="23" t="n">
        <f aca="false">SUM(F3:F20)</f>
        <v>2060</v>
      </c>
      <c r="G21" s="23" t="n">
        <f aca="false">SUM(G3:G20)</f>
        <v>1977.6</v>
      </c>
      <c r="H21" s="23" t="n">
        <f aca="false">SUM(H3:H20)</f>
        <v>45</v>
      </c>
      <c r="I21" s="23" t="n">
        <f aca="false">SUM(I3:I20)</f>
        <v>312.75</v>
      </c>
      <c r="J21" s="23" t="n">
        <f aca="false">SUM(J3:J20)</f>
        <v>40</v>
      </c>
      <c r="K21" s="23" t="n">
        <f aca="false">SUM(K3:K20)</f>
        <v>384</v>
      </c>
      <c r="L21" s="23" t="n">
        <f aca="false">SUM(L3:L20)</f>
        <v>151</v>
      </c>
      <c r="M21" s="23" t="n">
        <f aca="false">SUM(M3:M20)</f>
        <v>1359</v>
      </c>
      <c r="N21" s="23" t="n">
        <f aca="false">SUM(N3:N20)</f>
        <v>52</v>
      </c>
      <c r="O21" s="23" t="n">
        <f aca="false">SUM(O3:O20)</f>
        <v>260</v>
      </c>
      <c r="P21" s="23" t="n">
        <f aca="false">SUM(P3:P20)</f>
        <v>36</v>
      </c>
      <c r="Q21" s="23" t="n">
        <f aca="false">SUM(Q3:Q20)</f>
        <v>316.8</v>
      </c>
      <c r="R21" s="23" t="n">
        <f aca="false">SUM(R3:R20)</f>
        <v>269</v>
      </c>
      <c r="S21" s="23" t="n">
        <f aca="false">SUM(S3:S20)</f>
        <v>793.55</v>
      </c>
      <c r="T21" s="23" t="n">
        <f aca="false">SUM(T3:T20)</f>
        <v>40</v>
      </c>
      <c r="U21" s="23" t="n">
        <f aca="false">SUM(U3:U20)</f>
        <v>128.8</v>
      </c>
      <c r="V21" s="23" t="n">
        <f aca="false">SUM(V3:V20)</f>
        <v>59</v>
      </c>
      <c r="W21" s="23" t="n">
        <f aca="false">+V21*6.32</f>
        <v>372.88</v>
      </c>
      <c r="X21" s="23" t="n">
        <f aca="false">SUM(X3:X20)</f>
        <v>16093.38</v>
      </c>
      <c r="Y21" s="24" t="n">
        <f aca="false">+X21/$X$124</f>
        <v>0.0414458509724492</v>
      </c>
    </row>
    <row r="22" customFormat="false" ht="15" hidden="false" customHeight="false" outlineLevel="0" collapsed="false">
      <c r="A22" s="0" t="n">
        <v>19</v>
      </c>
      <c r="B22" s="16" t="s">
        <v>50</v>
      </c>
      <c r="C22" s="17" t="s">
        <v>51</v>
      </c>
      <c r="D22" s="18" t="n">
        <v>0</v>
      </c>
      <c r="E22" s="18" t="n">
        <f aca="false">+D22*4</f>
        <v>0</v>
      </c>
      <c r="F22" s="18" t="n">
        <v>100</v>
      </c>
      <c r="G22" s="18" t="n">
        <f aca="false">+F22*0.96</f>
        <v>96</v>
      </c>
      <c r="H22" s="18" t="n">
        <v>4</v>
      </c>
      <c r="I22" s="18" t="n">
        <f aca="false">+H22*6.95</f>
        <v>27.8</v>
      </c>
      <c r="J22" s="18" t="n">
        <v>0</v>
      </c>
      <c r="K22" s="18" t="n">
        <f aca="false">+J22*9.6</f>
        <v>0</v>
      </c>
      <c r="L22" s="18" t="n">
        <v>2</v>
      </c>
      <c r="M22" s="18" t="n">
        <f aca="false">+L22*9</f>
        <v>18</v>
      </c>
      <c r="N22" s="18" t="n">
        <v>0</v>
      </c>
      <c r="O22" s="18" t="n">
        <f aca="false">+N22*5</f>
        <v>0</v>
      </c>
      <c r="P22" s="18" t="n">
        <v>4</v>
      </c>
      <c r="Q22" s="18" t="n">
        <f aca="false">+P22*8.8</f>
        <v>35.2</v>
      </c>
      <c r="R22" s="18" t="n">
        <v>6</v>
      </c>
      <c r="S22" s="18" t="n">
        <f aca="false">+R22*2.95</f>
        <v>17.7</v>
      </c>
      <c r="T22" s="18" t="n">
        <v>4</v>
      </c>
      <c r="U22" s="18" t="n">
        <f aca="false">+T22*3.22</f>
        <v>12.88</v>
      </c>
      <c r="V22" s="18" t="n">
        <v>0</v>
      </c>
      <c r="W22" s="18" t="n">
        <f aca="false">+V22*6.32</f>
        <v>0</v>
      </c>
      <c r="X22" s="19" t="n">
        <f aca="false">+E22+G22+I22+K22+M22+O22+Q22+S22+U22+W22</f>
        <v>207.58</v>
      </c>
      <c r="Y22" s="20" t="n">
        <f aca="false">+X22/$X$124</f>
        <v>0.000534588119143462</v>
      </c>
    </row>
    <row r="23" customFormat="false" ht="15" hidden="false" customHeight="false" outlineLevel="0" collapsed="false">
      <c r="A23" s="0" t="n">
        <v>20</v>
      </c>
      <c r="B23" s="16" t="s">
        <v>52</v>
      </c>
      <c r="C23" s="17" t="s">
        <v>51</v>
      </c>
      <c r="D23" s="18" t="n">
        <v>40</v>
      </c>
      <c r="E23" s="18" t="n">
        <f aca="false">+D23*4</f>
        <v>160</v>
      </c>
      <c r="F23" s="18" t="n">
        <v>2000</v>
      </c>
      <c r="G23" s="18" t="n">
        <f aca="false">+F23*0.96</f>
        <v>1920</v>
      </c>
      <c r="H23" s="18" t="n">
        <v>40</v>
      </c>
      <c r="I23" s="18" t="n">
        <f aca="false">+H23*6.95</f>
        <v>278</v>
      </c>
      <c r="J23" s="18" t="n">
        <v>0</v>
      </c>
      <c r="K23" s="18" t="n">
        <f aca="false">+J23*9.6</f>
        <v>0</v>
      </c>
      <c r="L23" s="18" t="n">
        <v>20</v>
      </c>
      <c r="M23" s="18" t="n">
        <f aca="false">+L23*9</f>
        <v>180</v>
      </c>
      <c r="N23" s="18" t="n">
        <v>0</v>
      </c>
      <c r="O23" s="18" t="n">
        <f aca="false">+N23*5</f>
        <v>0</v>
      </c>
      <c r="P23" s="18" t="n">
        <v>20</v>
      </c>
      <c r="Q23" s="18" t="n">
        <f aca="false">+P23*8.8</f>
        <v>176</v>
      </c>
      <c r="R23" s="18" t="n">
        <v>0</v>
      </c>
      <c r="S23" s="18" t="n">
        <f aca="false">+R23*2.95</f>
        <v>0</v>
      </c>
      <c r="T23" s="18" t="n">
        <v>0</v>
      </c>
      <c r="U23" s="18" t="n">
        <f aca="false">+T23*3.22</f>
        <v>0</v>
      </c>
      <c r="V23" s="18" t="n">
        <v>10</v>
      </c>
      <c r="W23" s="18" t="n">
        <f aca="false">+V23*6.32</f>
        <v>63.2</v>
      </c>
      <c r="X23" s="19" t="n">
        <f aca="false">+E23+G23+I23+K23+M23+O23+Q23+S23+U23+W23</f>
        <v>2777.2</v>
      </c>
      <c r="Y23" s="20" t="n">
        <f aca="false">+X23/$X$124</f>
        <v>0.00715222143022075</v>
      </c>
    </row>
    <row r="24" customFormat="false" ht="15" hidden="false" customHeight="false" outlineLevel="0" collapsed="false">
      <c r="A24" s="0" t="n">
        <v>21</v>
      </c>
      <c r="B24" s="16" t="s">
        <v>53</v>
      </c>
      <c r="C24" s="17" t="s">
        <v>51</v>
      </c>
      <c r="D24" s="18" t="n">
        <v>4</v>
      </c>
      <c r="E24" s="18" t="n">
        <f aca="false">+D24*4</f>
        <v>16</v>
      </c>
      <c r="F24" s="18" t="n">
        <v>0</v>
      </c>
      <c r="G24" s="18" t="n">
        <f aca="false">+F24*0.96</f>
        <v>0</v>
      </c>
      <c r="H24" s="18" t="n">
        <v>0</v>
      </c>
      <c r="I24" s="18" t="n">
        <f aca="false">+H24*6.95</f>
        <v>0</v>
      </c>
      <c r="J24" s="18" t="n">
        <v>0</v>
      </c>
      <c r="K24" s="18" t="n">
        <f aca="false">+J24*9.6</f>
        <v>0</v>
      </c>
      <c r="L24" s="18" t="n">
        <v>0</v>
      </c>
      <c r="M24" s="18" t="n">
        <f aca="false">+L24*9</f>
        <v>0</v>
      </c>
      <c r="N24" s="18" t="n">
        <v>0</v>
      </c>
      <c r="O24" s="18" t="n">
        <f aca="false">+N24*5</f>
        <v>0</v>
      </c>
      <c r="P24" s="18" t="n">
        <v>0</v>
      </c>
      <c r="Q24" s="18" t="n">
        <f aca="false">+P24*8.8</f>
        <v>0</v>
      </c>
      <c r="R24" s="18" t="n">
        <v>0</v>
      </c>
      <c r="S24" s="18" t="n">
        <f aca="false">+R24*2.95</f>
        <v>0</v>
      </c>
      <c r="T24" s="18" t="n">
        <v>0</v>
      </c>
      <c r="U24" s="18" t="n">
        <f aca="false">+T24*3.22</f>
        <v>0</v>
      </c>
      <c r="V24" s="18" t="n">
        <v>0</v>
      </c>
      <c r="W24" s="18" t="n">
        <f aca="false">+V24*6.32</f>
        <v>0</v>
      </c>
      <c r="X24" s="19" t="n">
        <f aca="false">+E24+G24+I24+K24+M24+O24+Q24+S24+U24+W24</f>
        <v>16</v>
      </c>
      <c r="Y24" s="20" t="n">
        <f aca="false">+X24/$X$124</f>
        <v>4.12053661542316E-005</v>
      </c>
    </row>
    <row r="25" customFormat="false" ht="14.1" hidden="false" customHeight="true" outlineLevel="0" collapsed="false">
      <c r="A25" s="0" t="n">
        <v>22</v>
      </c>
      <c r="B25" s="16" t="s">
        <v>54</v>
      </c>
      <c r="C25" s="17" t="s">
        <v>51</v>
      </c>
      <c r="D25" s="18" t="n">
        <v>110</v>
      </c>
      <c r="E25" s="18" t="n">
        <f aca="false">+D25*4</f>
        <v>440</v>
      </c>
      <c r="F25" s="18" t="n">
        <v>0</v>
      </c>
      <c r="G25" s="18" t="n">
        <f aca="false">+F25*0.96</f>
        <v>0</v>
      </c>
      <c r="H25" s="18" t="n">
        <v>0</v>
      </c>
      <c r="I25" s="18" t="n">
        <f aca="false">+H25*6.95</f>
        <v>0</v>
      </c>
      <c r="J25" s="18" t="n">
        <v>72</v>
      </c>
      <c r="K25" s="18" t="n">
        <f aca="false">+J25*9.6</f>
        <v>691.2</v>
      </c>
      <c r="L25" s="18" t="n">
        <v>32</v>
      </c>
      <c r="M25" s="18" t="n">
        <f aca="false">+L25*9</f>
        <v>288</v>
      </c>
      <c r="N25" s="18" t="n">
        <v>0</v>
      </c>
      <c r="O25" s="18" t="n">
        <f aca="false">+N25*5</f>
        <v>0</v>
      </c>
      <c r="P25" s="18" t="n">
        <v>5</v>
      </c>
      <c r="Q25" s="18" t="n">
        <f aca="false">+P25*8.8</f>
        <v>44</v>
      </c>
      <c r="R25" s="18" t="n">
        <v>20</v>
      </c>
      <c r="S25" s="18" t="n">
        <f aca="false">+R25*2.95</f>
        <v>59</v>
      </c>
      <c r="T25" s="18" t="n">
        <v>8</v>
      </c>
      <c r="U25" s="18" t="n">
        <f aca="false">+T25*3.22</f>
        <v>25.76</v>
      </c>
      <c r="V25" s="18" t="n">
        <v>13</v>
      </c>
      <c r="W25" s="18" t="n">
        <f aca="false">+V25*6.32</f>
        <v>82.16</v>
      </c>
      <c r="X25" s="19" t="n">
        <f aca="false">+E25+G25+I25+K25+M25+O25+Q25+S25+U25+W25</f>
        <v>1630.12</v>
      </c>
      <c r="Y25" s="20" t="n">
        <f aca="false">+X25/$X$124</f>
        <v>0.0041981057172085</v>
      </c>
    </row>
    <row r="26" customFormat="false" ht="15" hidden="false" customHeight="false" outlineLevel="0" collapsed="false">
      <c r="A26" s="0" t="n">
        <v>23</v>
      </c>
      <c r="B26" s="21" t="s">
        <v>55</v>
      </c>
      <c r="C26" s="17" t="s">
        <v>51</v>
      </c>
      <c r="D26" s="18" t="n">
        <v>4000</v>
      </c>
      <c r="E26" s="18" t="n">
        <f aca="false">+D26*4</f>
        <v>16000</v>
      </c>
      <c r="F26" s="18" t="n">
        <v>2500</v>
      </c>
      <c r="G26" s="18" t="n">
        <f aca="false">+F26*0.96</f>
        <v>2400</v>
      </c>
      <c r="H26" s="18" t="n">
        <v>150</v>
      </c>
      <c r="I26" s="18" t="n">
        <f aca="false">+H26*6.95</f>
        <v>1042.5</v>
      </c>
      <c r="J26" s="18" t="n">
        <v>0</v>
      </c>
      <c r="K26" s="18" t="n">
        <f aca="false">+J26*9.6</f>
        <v>0</v>
      </c>
      <c r="L26" s="18" t="n">
        <v>70</v>
      </c>
      <c r="M26" s="18" t="n">
        <f aca="false">+L26*9</f>
        <v>630</v>
      </c>
      <c r="N26" s="18" t="n">
        <v>0</v>
      </c>
      <c r="O26" s="18" t="n">
        <f aca="false">+N26*5</f>
        <v>0</v>
      </c>
      <c r="P26" s="18" t="n">
        <v>0</v>
      </c>
      <c r="Q26" s="18" t="n">
        <f aca="false">+P26*8.8</f>
        <v>0</v>
      </c>
      <c r="R26" s="18" t="n">
        <v>1000</v>
      </c>
      <c r="S26" s="18" t="n">
        <f aca="false">+R26*2.95</f>
        <v>2950</v>
      </c>
      <c r="T26" s="18" t="n">
        <v>5</v>
      </c>
      <c r="U26" s="18" t="n">
        <f aca="false">+T26*3.22</f>
        <v>16.1</v>
      </c>
      <c r="V26" s="18" t="n">
        <v>0</v>
      </c>
      <c r="W26" s="18" t="n">
        <f aca="false">+V26*6.32</f>
        <v>0</v>
      </c>
      <c r="X26" s="19" t="n">
        <f aca="false">+E26+G26+I26+K26+M26+O26+Q26+S26+U26+W26</f>
        <v>23038.6</v>
      </c>
      <c r="Y26" s="20" t="n">
        <f aca="false">+X26/$X$124</f>
        <v>0.059332121792555</v>
      </c>
    </row>
    <row r="27" customFormat="false" ht="15" hidden="false" customHeight="false" outlineLevel="0" collapsed="false">
      <c r="A27" s="0" t="n">
        <v>24</v>
      </c>
      <c r="B27" s="16" t="s">
        <v>56</v>
      </c>
      <c r="C27" s="17" t="s">
        <v>51</v>
      </c>
      <c r="D27" s="18" t="n">
        <v>0</v>
      </c>
      <c r="E27" s="18" t="n">
        <f aca="false">+D27*4</f>
        <v>0</v>
      </c>
      <c r="F27" s="18" t="n">
        <v>0</v>
      </c>
      <c r="G27" s="18" t="n">
        <f aca="false">+F27*0.96</f>
        <v>0</v>
      </c>
      <c r="H27" s="18" t="n">
        <v>2</v>
      </c>
      <c r="I27" s="18" t="n">
        <f aca="false">+H27*6.95</f>
        <v>13.9</v>
      </c>
      <c r="J27" s="18" t="n">
        <v>0</v>
      </c>
      <c r="K27" s="18" t="n">
        <f aca="false">+J27*9.6</f>
        <v>0</v>
      </c>
      <c r="L27" s="18" t="n">
        <v>0</v>
      </c>
      <c r="M27" s="18" t="n">
        <f aca="false">+L27*9</f>
        <v>0</v>
      </c>
      <c r="N27" s="18" t="n">
        <v>0</v>
      </c>
      <c r="O27" s="18" t="n">
        <f aca="false">+N27*5</f>
        <v>0</v>
      </c>
      <c r="P27" s="18" t="n">
        <v>20</v>
      </c>
      <c r="Q27" s="18" t="n">
        <f aca="false">+P27*8.8</f>
        <v>176</v>
      </c>
      <c r="R27" s="18" t="n">
        <v>0</v>
      </c>
      <c r="S27" s="18" t="n">
        <f aca="false">+R27*2.95</f>
        <v>0</v>
      </c>
      <c r="T27" s="18" t="n">
        <v>20</v>
      </c>
      <c r="U27" s="18" t="n">
        <f aca="false">+T27*3.22</f>
        <v>64.4</v>
      </c>
      <c r="V27" s="18" t="n">
        <v>0</v>
      </c>
      <c r="W27" s="18" t="n">
        <f aca="false">+V27*6.32</f>
        <v>0</v>
      </c>
      <c r="X27" s="19" t="n">
        <f aca="false">+E27+G27+I27+K27+M27+O27+Q27+S27+U27+W27</f>
        <v>254.3</v>
      </c>
      <c r="Y27" s="20" t="n">
        <f aca="false">+X27/$X$124</f>
        <v>0.000654907788313818</v>
      </c>
    </row>
    <row r="28" customFormat="false" ht="15" hidden="false" customHeight="false" outlineLevel="0" collapsed="false">
      <c r="A28" s="0" t="n">
        <v>25</v>
      </c>
      <c r="B28" s="16" t="s">
        <v>57</v>
      </c>
      <c r="C28" s="17" t="s">
        <v>51</v>
      </c>
      <c r="D28" s="18" t="n">
        <v>18200</v>
      </c>
      <c r="E28" s="18" t="n">
        <f aca="false">+D28*4</f>
        <v>72800</v>
      </c>
      <c r="F28" s="18" t="n">
        <v>21400</v>
      </c>
      <c r="G28" s="18" t="n">
        <f aca="false">+F28*0.96</f>
        <v>20544</v>
      </c>
      <c r="H28" s="18" t="n">
        <v>392</v>
      </c>
      <c r="I28" s="18" t="n">
        <f aca="false">+H28*6.95</f>
        <v>2724.4</v>
      </c>
      <c r="J28" s="18" t="n">
        <v>0</v>
      </c>
      <c r="K28" s="18" t="n">
        <f aca="false">+J28*9.6</f>
        <v>0</v>
      </c>
      <c r="L28" s="18" t="n">
        <v>3550</v>
      </c>
      <c r="M28" s="18" t="n">
        <f aca="false">+L28*9</f>
        <v>31950</v>
      </c>
      <c r="N28" s="18" t="n">
        <v>1000</v>
      </c>
      <c r="O28" s="18" t="n">
        <f aca="false">+N28*5</f>
        <v>5000</v>
      </c>
      <c r="P28" s="18" t="n">
        <v>0</v>
      </c>
      <c r="Q28" s="18" t="n">
        <f aca="false">+P28*8.8</f>
        <v>0</v>
      </c>
      <c r="R28" s="18" t="n">
        <v>0</v>
      </c>
      <c r="S28" s="18" t="n">
        <f aca="false">+R28*2.95</f>
        <v>0</v>
      </c>
      <c r="T28" s="18" t="n">
        <v>200</v>
      </c>
      <c r="U28" s="18" t="n">
        <f aca="false">+T28*3.22</f>
        <v>644</v>
      </c>
      <c r="V28" s="18" t="n">
        <v>0</v>
      </c>
      <c r="W28" s="18" t="n">
        <f aca="false">+V28*6.32</f>
        <v>0</v>
      </c>
      <c r="X28" s="19" t="n">
        <f aca="false">+E28+G28+I28+K28+M28+O28+Q28+S28+U28+W28</f>
        <v>133662.4</v>
      </c>
      <c r="Y28" s="20" t="n">
        <f aca="false">+X28/$X$124</f>
        <v>0.344225508315835</v>
      </c>
    </row>
    <row r="29" customFormat="false" ht="15" hidden="false" customHeight="false" outlineLevel="0" collapsed="false">
      <c r="A29" s="0" t="n">
        <v>26</v>
      </c>
      <c r="B29" s="16" t="s">
        <v>58</v>
      </c>
      <c r="C29" s="17" t="s">
        <v>51</v>
      </c>
      <c r="D29" s="18" t="n">
        <v>40</v>
      </c>
      <c r="E29" s="18" t="n">
        <f aca="false">+D29*4</f>
        <v>160</v>
      </c>
      <c r="F29" s="18" t="n">
        <v>230</v>
      </c>
      <c r="G29" s="18" t="n">
        <f aca="false">+F29*0.96</f>
        <v>220.8</v>
      </c>
      <c r="H29" s="18" t="n">
        <v>15</v>
      </c>
      <c r="I29" s="18" t="n">
        <f aca="false">+H29*6.95</f>
        <v>104.25</v>
      </c>
      <c r="J29" s="18" t="n">
        <v>5</v>
      </c>
      <c r="K29" s="18" t="n">
        <f aca="false">+J29*9.6</f>
        <v>48</v>
      </c>
      <c r="L29" s="18" t="n">
        <v>10</v>
      </c>
      <c r="M29" s="18" t="n">
        <f aca="false">+L29*9</f>
        <v>90</v>
      </c>
      <c r="N29" s="18" t="n">
        <v>0</v>
      </c>
      <c r="O29" s="18" t="n">
        <f aca="false">+N29*5</f>
        <v>0</v>
      </c>
      <c r="P29" s="18" t="n">
        <v>25</v>
      </c>
      <c r="Q29" s="18" t="n">
        <f aca="false">+P29*8.8</f>
        <v>220</v>
      </c>
      <c r="R29" s="18" t="n">
        <v>0</v>
      </c>
      <c r="S29" s="18" t="n">
        <f aca="false">+R29*2.95</f>
        <v>0</v>
      </c>
      <c r="T29" s="18" t="n">
        <v>13</v>
      </c>
      <c r="U29" s="18" t="n">
        <f aca="false">+T29*3.22</f>
        <v>41.86</v>
      </c>
      <c r="V29" s="18" t="n">
        <v>3</v>
      </c>
      <c r="W29" s="18" t="n">
        <f aca="false">+V29*6.32</f>
        <v>18.96</v>
      </c>
      <c r="X29" s="19" t="n">
        <f aca="false">+E29+G29+I29+K29+M29+O29+Q29+S29+U29+W29</f>
        <v>903.87</v>
      </c>
      <c r="Y29" s="20" t="n">
        <f aca="false">+X29/$X$124</f>
        <v>0.00232776839411408</v>
      </c>
    </row>
    <row r="30" customFormat="false" ht="15" hidden="false" customHeight="false" outlineLevel="0" collapsed="false">
      <c r="A30" s="0" t="n">
        <v>27</v>
      </c>
      <c r="B30" s="16" t="s">
        <v>59</v>
      </c>
      <c r="C30" s="17" t="s">
        <v>51</v>
      </c>
      <c r="D30" s="18" t="n">
        <v>2820</v>
      </c>
      <c r="E30" s="18" t="n">
        <f aca="false">+D30*4</f>
        <v>11280</v>
      </c>
      <c r="F30" s="18" t="n">
        <v>420</v>
      </c>
      <c r="G30" s="18" t="n">
        <f aca="false">+F30*0.96</f>
        <v>403.2</v>
      </c>
      <c r="H30" s="18" t="n">
        <v>31</v>
      </c>
      <c r="I30" s="18" t="n">
        <f aca="false">+H30*6.95</f>
        <v>215.45</v>
      </c>
      <c r="J30" s="18" t="n">
        <v>0</v>
      </c>
      <c r="K30" s="18" t="n">
        <f aca="false">+J30*9.6</f>
        <v>0</v>
      </c>
      <c r="L30" s="18" t="n">
        <v>178</v>
      </c>
      <c r="M30" s="18" t="n">
        <f aca="false">+L30*9</f>
        <v>1602</v>
      </c>
      <c r="N30" s="18" t="n">
        <v>360</v>
      </c>
      <c r="O30" s="18" t="n">
        <f aca="false">+N30*5</f>
        <v>1800</v>
      </c>
      <c r="P30" s="18" t="n">
        <v>0</v>
      </c>
      <c r="Q30" s="18" t="n">
        <f aca="false">+P30*8.8</f>
        <v>0</v>
      </c>
      <c r="R30" s="18" t="n">
        <v>0</v>
      </c>
      <c r="S30" s="18" t="n">
        <f aca="false">+R30*2.95</f>
        <v>0</v>
      </c>
      <c r="T30" s="18" t="n">
        <v>0</v>
      </c>
      <c r="U30" s="18" t="n">
        <f aca="false">+T30*3.22</f>
        <v>0</v>
      </c>
      <c r="V30" s="18" t="n">
        <v>77</v>
      </c>
      <c r="W30" s="18" t="n">
        <f aca="false">+V30*6.32</f>
        <v>486.64</v>
      </c>
      <c r="X30" s="19" t="n">
        <f aca="false">+E30+G30+I30+K30+M30+O30+Q30+S30+U30+W30</f>
        <v>15787.29</v>
      </c>
      <c r="Y30" s="20" t="n">
        <f aca="false">+X30/$X$124</f>
        <v>0.0406575665645649</v>
      </c>
    </row>
    <row r="31" customFormat="false" ht="15" hidden="false" customHeight="false" outlineLevel="0" collapsed="false">
      <c r="A31" s="0" t="n">
        <v>28</v>
      </c>
      <c r="B31" s="16" t="s">
        <v>60</v>
      </c>
      <c r="C31" s="17" t="s">
        <v>51</v>
      </c>
      <c r="D31" s="18" t="n">
        <v>100</v>
      </c>
      <c r="E31" s="18" t="n">
        <f aca="false">+D31*4</f>
        <v>400</v>
      </c>
      <c r="F31" s="18" t="n">
        <v>400</v>
      </c>
      <c r="G31" s="18" t="n">
        <f aca="false">+F31*0.96</f>
        <v>384</v>
      </c>
      <c r="H31" s="18" t="n">
        <v>6</v>
      </c>
      <c r="I31" s="18" t="n">
        <f aca="false">+H31*6.95</f>
        <v>41.7</v>
      </c>
      <c r="J31" s="18" t="n">
        <v>9</v>
      </c>
      <c r="K31" s="18" t="n">
        <f aca="false">+J31*9.6</f>
        <v>86.4</v>
      </c>
      <c r="L31" s="18" t="n">
        <v>12</v>
      </c>
      <c r="M31" s="18" t="n">
        <f aca="false">+L31*9</f>
        <v>108</v>
      </c>
      <c r="N31" s="18" t="n">
        <v>0</v>
      </c>
      <c r="O31" s="18" t="n">
        <f aca="false">+N31*5</f>
        <v>0</v>
      </c>
      <c r="P31" s="18" t="n">
        <v>20</v>
      </c>
      <c r="Q31" s="18" t="n">
        <f aca="false">+P31*8.8</f>
        <v>176</v>
      </c>
      <c r="R31" s="18" t="n">
        <v>0</v>
      </c>
      <c r="S31" s="18" t="n">
        <f aca="false">+R31*2.95</f>
        <v>0</v>
      </c>
      <c r="T31" s="18" t="n">
        <v>6</v>
      </c>
      <c r="U31" s="18" t="n">
        <f aca="false">+T31*3.22</f>
        <v>19.32</v>
      </c>
      <c r="V31" s="18" t="n">
        <v>6</v>
      </c>
      <c r="W31" s="18" t="n">
        <f aca="false">+V31*6.32</f>
        <v>37.92</v>
      </c>
      <c r="X31" s="19" t="n">
        <f aca="false">+E31+G31+I31+K31+M31+O31+Q31+S31+U31+W31</f>
        <v>1253.34</v>
      </c>
      <c r="Y31" s="20" t="n">
        <f aca="false">+X31/$X$124</f>
        <v>0.00322777085098404</v>
      </c>
    </row>
    <row r="32" customFormat="false" ht="15" hidden="false" customHeight="false" outlineLevel="0" collapsed="false">
      <c r="A32" s="0" t="n">
        <v>29</v>
      </c>
      <c r="B32" s="16" t="s">
        <v>61</v>
      </c>
      <c r="C32" s="17" t="s">
        <v>51</v>
      </c>
      <c r="D32" s="18" t="n">
        <v>8</v>
      </c>
      <c r="E32" s="18" t="n">
        <f aca="false">+D32*4</f>
        <v>32</v>
      </c>
      <c r="F32" s="18" t="n">
        <v>30</v>
      </c>
      <c r="G32" s="18" t="n">
        <f aca="false">+F32*0.96</f>
        <v>28.8</v>
      </c>
      <c r="H32" s="18" t="n">
        <v>2</v>
      </c>
      <c r="I32" s="18" t="n">
        <f aca="false">+H32*6.95</f>
        <v>13.9</v>
      </c>
      <c r="J32" s="18" t="n">
        <v>0</v>
      </c>
      <c r="K32" s="18" t="n">
        <f aca="false">+J32*9.6</f>
        <v>0</v>
      </c>
      <c r="L32" s="18" t="n">
        <v>1</v>
      </c>
      <c r="M32" s="18" t="n">
        <f aca="false">+L32*9</f>
        <v>9</v>
      </c>
      <c r="N32" s="18" t="n">
        <v>0</v>
      </c>
      <c r="O32" s="18" t="n">
        <f aca="false">+N32*5</f>
        <v>0</v>
      </c>
      <c r="P32" s="18" t="n">
        <v>0</v>
      </c>
      <c r="Q32" s="18" t="n">
        <f aca="false">+P32*8.8</f>
        <v>0</v>
      </c>
      <c r="R32" s="18" t="n">
        <v>0</v>
      </c>
      <c r="S32" s="18" t="n">
        <f aca="false">+R32*2.95</f>
        <v>0</v>
      </c>
      <c r="T32" s="18" t="n">
        <v>10</v>
      </c>
      <c r="U32" s="18" t="n">
        <f aca="false">+T32*3.22</f>
        <v>32.2</v>
      </c>
      <c r="V32" s="18" t="n">
        <v>0</v>
      </c>
      <c r="W32" s="18" t="n">
        <f aca="false">+V32*6.32</f>
        <v>0</v>
      </c>
      <c r="X32" s="19" t="n">
        <f aca="false">+E32+G32+I32+K32+M32+O32+Q32+S32+U32+W32</f>
        <v>115.9</v>
      </c>
      <c r="Y32" s="20" t="n">
        <f aca="false">+X32/$X$124</f>
        <v>0.000298481371079715</v>
      </c>
    </row>
    <row r="33" customFormat="false" ht="15" hidden="false" customHeight="false" outlineLevel="0" collapsed="false">
      <c r="A33" s="0" t="n">
        <v>30</v>
      </c>
      <c r="B33" s="22"/>
      <c r="C33" s="22" t="s">
        <v>62</v>
      </c>
      <c r="D33" s="23" t="n">
        <f aca="false">SUM(D22:D32)</f>
        <v>25322</v>
      </c>
      <c r="E33" s="23" t="n">
        <f aca="false">SUM(E22:E32)</f>
        <v>101288</v>
      </c>
      <c r="F33" s="23" t="n">
        <f aca="false">SUM(F22:F32)</f>
        <v>27080</v>
      </c>
      <c r="G33" s="23" t="n">
        <f aca="false">SUM(G22:G32)</f>
        <v>25996.8</v>
      </c>
      <c r="H33" s="23" t="n">
        <f aca="false">SUM(H22:H32)</f>
        <v>642</v>
      </c>
      <c r="I33" s="23" t="n">
        <f aca="false">SUM(I22:I32)</f>
        <v>4461.9</v>
      </c>
      <c r="J33" s="23" t="n">
        <f aca="false">SUM(J22:J32)</f>
        <v>86</v>
      </c>
      <c r="K33" s="23" t="n">
        <f aca="false">SUM(K22:K32)</f>
        <v>825.6</v>
      </c>
      <c r="L33" s="23" t="n">
        <f aca="false">SUM(L22:L32)</f>
        <v>3875</v>
      </c>
      <c r="M33" s="23" t="n">
        <f aca="false">SUM(M22:M32)</f>
        <v>34875</v>
      </c>
      <c r="N33" s="23" t="n">
        <f aca="false">SUM(N22:N32)</f>
        <v>1360</v>
      </c>
      <c r="O33" s="23" t="n">
        <f aca="false">SUM(O22:O32)</f>
        <v>6800</v>
      </c>
      <c r="P33" s="23" t="n">
        <f aca="false">SUM(P22:P32)</f>
        <v>94</v>
      </c>
      <c r="Q33" s="23" t="n">
        <f aca="false">SUM(Q22:Q32)</f>
        <v>827.2</v>
      </c>
      <c r="R33" s="23" t="n">
        <f aca="false">SUM(R22:R32)</f>
        <v>1026</v>
      </c>
      <c r="S33" s="23" t="n">
        <f aca="false">SUM(S22:S32)</f>
        <v>3026.7</v>
      </c>
      <c r="T33" s="23" t="n">
        <f aca="false">SUM(T22:T32)</f>
        <v>266</v>
      </c>
      <c r="U33" s="23" t="n">
        <f aca="false">SUM(U22:U32)</f>
        <v>856.52</v>
      </c>
      <c r="V33" s="23" t="n">
        <f aca="false">SUM(V22:V32)</f>
        <v>109</v>
      </c>
      <c r="W33" s="23" t="n">
        <f aca="false">+V33*6.32</f>
        <v>688.88</v>
      </c>
      <c r="X33" s="23" t="n">
        <f aca="false">SUM(X22:X32)</f>
        <v>179646.6</v>
      </c>
      <c r="Y33" s="24" t="n">
        <f aca="false">+X33/$X$124</f>
        <v>0.462650245710174</v>
      </c>
    </row>
    <row r="34" customFormat="false" ht="15" hidden="false" customHeight="false" outlineLevel="0" collapsed="false">
      <c r="A34" s="0" t="n">
        <v>31</v>
      </c>
      <c r="B34" s="16" t="s">
        <v>63</v>
      </c>
      <c r="C34" s="17" t="s">
        <v>64</v>
      </c>
      <c r="D34" s="18" t="n">
        <v>64</v>
      </c>
      <c r="E34" s="18" t="n">
        <f aca="false">+D34*4</f>
        <v>256</v>
      </c>
      <c r="F34" s="18" t="n">
        <v>76</v>
      </c>
      <c r="G34" s="18" t="n">
        <f aca="false">+F34*0.96</f>
        <v>72.96</v>
      </c>
      <c r="H34" s="18" t="n">
        <v>3</v>
      </c>
      <c r="I34" s="18" t="n">
        <f aca="false">+H34*6.95</f>
        <v>20.85</v>
      </c>
      <c r="J34" s="18" t="n">
        <v>4</v>
      </c>
      <c r="K34" s="18" t="n">
        <f aca="false">+J34*9.6</f>
        <v>38.4</v>
      </c>
      <c r="L34" s="18" t="n">
        <v>24</v>
      </c>
      <c r="M34" s="18" t="n">
        <f aca="false">+L34*9</f>
        <v>216</v>
      </c>
      <c r="N34" s="18" t="n">
        <v>2</v>
      </c>
      <c r="O34" s="18" t="n">
        <f aca="false">+N34*5</f>
        <v>10</v>
      </c>
      <c r="P34" s="18" t="n">
        <v>0</v>
      </c>
      <c r="Q34" s="18" t="n">
        <f aca="false">+P34*8.8</f>
        <v>0</v>
      </c>
      <c r="R34" s="18" t="n">
        <v>8</v>
      </c>
      <c r="S34" s="18" t="n">
        <f aca="false">+R34*2.95</f>
        <v>23.6</v>
      </c>
      <c r="T34" s="18" t="n">
        <v>0</v>
      </c>
      <c r="U34" s="18" t="n">
        <f aca="false">+T34*3.22</f>
        <v>0</v>
      </c>
      <c r="V34" s="18" t="n">
        <v>1</v>
      </c>
      <c r="W34" s="18" t="n">
        <f aca="false">+V34*6.32</f>
        <v>6.32</v>
      </c>
      <c r="X34" s="19" t="n">
        <f aca="false">+E34+G34+I34+K34+M34+O34+Q34+S34+U34+W34</f>
        <v>644.13</v>
      </c>
      <c r="Y34" s="20" t="n">
        <f aca="false">+X34/$X$124</f>
        <v>0.00165885078130782</v>
      </c>
    </row>
    <row r="35" customFormat="false" ht="15" hidden="false" customHeight="false" outlineLevel="0" collapsed="false">
      <c r="A35" s="0" t="n">
        <v>32</v>
      </c>
      <c r="B35" s="16" t="s">
        <v>65</v>
      </c>
      <c r="C35" s="17" t="s">
        <v>64</v>
      </c>
      <c r="D35" s="18" t="n">
        <v>100</v>
      </c>
      <c r="E35" s="18" t="n">
        <f aca="false">+D35*4</f>
        <v>400</v>
      </c>
      <c r="F35" s="18" t="n">
        <v>2000</v>
      </c>
      <c r="G35" s="18" t="n">
        <f aca="false">+F35*0.96</f>
        <v>1920</v>
      </c>
      <c r="H35" s="18" t="n">
        <v>0</v>
      </c>
      <c r="I35" s="18" t="n">
        <f aca="false">+H35*6.95</f>
        <v>0</v>
      </c>
      <c r="J35" s="18" t="n">
        <v>30</v>
      </c>
      <c r="K35" s="18" t="n">
        <f aca="false">+J35*9.6</f>
        <v>288</v>
      </c>
      <c r="L35" s="18" t="n">
        <v>0</v>
      </c>
      <c r="M35" s="18" t="n">
        <f aca="false">+L35*9</f>
        <v>0</v>
      </c>
      <c r="N35" s="18" t="n">
        <v>20</v>
      </c>
      <c r="O35" s="18" t="n">
        <f aca="false">+N35*5</f>
        <v>100</v>
      </c>
      <c r="P35" s="18" t="n">
        <v>0</v>
      </c>
      <c r="Q35" s="18" t="n">
        <f aca="false">+P35*8.8</f>
        <v>0</v>
      </c>
      <c r="R35" s="18" t="n">
        <v>0</v>
      </c>
      <c r="S35" s="18" t="n">
        <f aca="false">+R35*2.95</f>
        <v>0</v>
      </c>
      <c r="T35" s="18" t="n">
        <v>0</v>
      </c>
      <c r="U35" s="18" t="n">
        <f aca="false">+T35*3.22</f>
        <v>0</v>
      </c>
      <c r="V35" s="18" t="n">
        <v>0</v>
      </c>
      <c r="W35" s="18" t="n">
        <f aca="false">+V35*6.32</f>
        <v>0</v>
      </c>
      <c r="X35" s="19" t="n">
        <f aca="false">+E35+G35+I35+K35+M35+O35+Q35+S35+U35+W35</f>
        <v>2708</v>
      </c>
      <c r="Y35" s="20" t="n">
        <f aca="false">+X35/$X$124</f>
        <v>0.0069740082216037</v>
      </c>
    </row>
    <row r="36" customFormat="false" ht="15" hidden="false" customHeight="false" outlineLevel="0" collapsed="false">
      <c r="A36" s="0" t="n">
        <v>33</v>
      </c>
      <c r="B36" s="16" t="s">
        <v>66</v>
      </c>
      <c r="C36" s="17" t="s">
        <v>64</v>
      </c>
      <c r="D36" s="18" t="n">
        <v>550</v>
      </c>
      <c r="E36" s="18" t="n">
        <f aca="false">+D36*4</f>
        <v>2200</v>
      </c>
      <c r="F36" s="18" t="n">
        <v>3000</v>
      </c>
      <c r="G36" s="18" t="n">
        <f aca="false">+F36*0.96</f>
        <v>2880</v>
      </c>
      <c r="H36" s="18" t="n">
        <v>120</v>
      </c>
      <c r="I36" s="18" t="n">
        <f aca="false">+H36*6.95</f>
        <v>834</v>
      </c>
      <c r="J36" s="18" t="n">
        <v>180</v>
      </c>
      <c r="K36" s="18" t="n">
        <f aca="false">+J36*9.6</f>
        <v>1728</v>
      </c>
      <c r="L36" s="18" t="n">
        <v>10</v>
      </c>
      <c r="M36" s="18" t="n">
        <f aca="false">+L36*9</f>
        <v>90</v>
      </c>
      <c r="N36" s="18" t="n">
        <v>0</v>
      </c>
      <c r="O36" s="18" t="n">
        <f aca="false">+N36*5</f>
        <v>0</v>
      </c>
      <c r="P36" s="18" t="n">
        <v>40</v>
      </c>
      <c r="Q36" s="18" t="n">
        <f aca="false">+P36*8.8</f>
        <v>352</v>
      </c>
      <c r="R36" s="18" t="n">
        <v>40</v>
      </c>
      <c r="S36" s="18" t="n">
        <f aca="false">+R36*2.95</f>
        <v>118</v>
      </c>
      <c r="T36" s="18" t="n">
        <v>20</v>
      </c>
      <c r="U36" s="18" t="n">
        <f aca="false">+T36*3.22</f>
        <v>64.4</v>
      </c>
      <c r="V36" s="18" t="n">
        <v>0</v>
      </c>
      <c r="W36" s="18" t="n">
        <f aca="false">+V36*6.32</f>
        <v>0</v>
      </c>
      <c r="X36" s="19" t="n">
        <f aca="false">+E36+G36+I36+K36+M36+O36+Q36+S36+U36+W36</f>
        <v>8266.4</v>
      </c>
      <c r="Y36" s="20" t="n">
        <f aca="false">+X36/$X$124</f>
        <v>0.0212887524235837</v>
      </c>
    </row>
    <row r="37" customFormat="false" ht="15" hidden="false" customHeight="false" outlineLevel="0" collapsed="false">
      <c r="A37" s="0" t="n">
        <v>34</v>
      </c>
      <c r="B37" s="21" t="s">
        <v>67</v>
      </c>
      <c r="C37" s="17" t="s">
        <v>64</v>
      </c>
      <c r="D37" s="18" t="n">
        <v>1550</v>
      </c>
      <c r="E37" s="18" t="n">
        <f aca="false">+D37*4</f>
        <v>6200</v>
      </c>
      <c r="F37" s="18" t="n">
        <v>200</v>
      </c>
      <c r="G37" s="18" t="n">
        <f aca="false">+F37*0.96</f>
        <v>192</v>
      </c>
      <c r="H37" s="18" t="n">
        <v>89</v>
      </c>
      <c r="I37" s="18" t="n">
        <f aca="false">+H37*6.95</f>
        <v>618.55</v>
      </c>
      <c r="J37" s="18" t="n">
        <v>0</v>
      </c>
      <c r="K37" s="18" t="n">
        <f aca="false">+J37*9.6</f>
        <v>0</v>
      </c>
      <c r="L37" s="18" t="n">
        <v>40</v>
      </c>
      <c r="M37" s="18" t="n">
        <f aca="false">+L37*9</f>
        <v>360</v>
      </c>
      <c r="N37" s="18" t="n">
        <v>0</v>
      </c>
      <c r="O37" s="18" t="n">
        <f aca="false">+N37*5</f>
        <v>0</v>
      </c>
      <c r="P37" s="18" t="n">
        <v>0</v>
      </c>
      <c r="Q37" s="18" t="n">
        <f aca="false">+P37*8.8</f>
        <v>0</v>
      </c>
      <c r="R37" s="18" t="n">
        <v>0</v>
      </c>
      <c r="S37" s="18" t="n">
        <f aca="false">+R37*2.95</f>
        <v>0</v>
      </c>
      <c r="T37" s="18" t="n">
        <v>0</v>
      </c>
      <c r="U37" s="18" t="n">
        <f aca="false">+T37*3.22</f>
        <v>0</v>
      </c>
      <c r="V37" s="18" t="n">
        <v>0</v>
      </c>
      <c r="W37" s="18" t="n">
        <f aca="false">+V37*6.32</f>
        <v>0</v>
      </c>
      <c r="X37" s="19" t="n">
        <f aca="false">+E37+G37+I37+K37+M37+O37+Q37+S37+U37+W37</f>
        <v>7370.55</v>
      </c>
      <c r="Y37" s="20" t="n">
        <f aca="false">+X37/$X$124</f>
        <v>0.0189816382192545</v>
      </c>
    </row>
    <row r="38" customFormat="false" ht="15" hidden="false" customHeight="false" outlineLevel="0" collapsed="false">
      <c r="A38" s="0" t="n">
        <v>35</v>
      </c>
      <c r="B38" s="16" t="s">
        <v>68</v>
      </c>
      <c r="C38" s="17" t="s">
        <v>64</v>
      </c>
      <c r="D38" s="18" t="n">
        <v>0</v>
      </c>
      <c r="E38" s="18" t="n">
        <f aca="false">+D38*4</f>
        <v>0</v>
      </c>
      <c r="F38" s="18" t="n">
        <v>0</v>
      </c>
      <c r="G38" s="18" t="n">
        <f aca="false">+F38*0.96</f>
        <v>0</v>
      </c>
      <c r="H38" s="18" t="n">
        <v>10</v>
      </c>
      <c r="I38" s="18" t="n">
        <f aca="false">+H38*6.95</f>
        <v>69.5</v>
      </c>
      <c r="J38" s="18" t="n">
        <v>0</v>
      </c>
      <c r="K38" s="18" t="n">
        <f aca="false">+J38*9.6</f>
        <v>0</v>
      </c>
      <c r="L38" s="18" t="n">
        <v>0</v>
      </c>
      <c r="M38" s="18" t="n">
        <f aca="false">+L38*9</f>
        <v>0</v>
      </c>
      <c r="N38" s="18" t="n">
        <v>0</v>
      </c>
      <c r="O38" s="18" t="n">
        <f aca="false">+N38*5</f>
        <v>0</v>
      </c>
      <c r="P38" s="18" t="n">
        <v>0</v>
      </c>
      <c r="Q38" s="18" t="n">
        <f aca="false">+P38*8.8</f>
        <v>0</v>
      </c>
      <c r="R38" s="18" t="n">
        <v>10</v>
      </c>
      <c r="S38" s="18" t="n">
        <f aca="false">+R38*2.95</f>
        <v>29.5</v>
      </c>
      <c r="T38" s="18" t="n">
        <v>0</v>
      </c>
      <c r="U38" s="18" t="n">
        <f aca="false">+T38*3.22</f>
        <v>0</v>
      </c>
      <c r="V38" s="18" t="n">
        <v>0</v>
      </c>
      <c r="W38" s="18" t="n">
        <f aca="false">+V38*6.32</f>
        <v>0</v>
      </c>
      <c r="X38" s="19" t="n">
        <f aca="false">+E38+G38+I38+K38+M38+O38+Q38+S38+U38+W38</f>
        <v>99</v>
      </c>
      <c r="Y38" s="20" t="n">
        <f aca="false">+X38/$X$124</f>
        <v>0.000254958203079308</v>
      </c>
    </row>
    <row r="39" customFormat="false" ht="15" hidden="false" customHeight="false" outlineLevel="0" collapsed="false">
      <c r="A39" s="0" t="n">
        <v>36</v>
      </c>
      <c r="B39" s="16" t="s">
        <v>69</v>
      </c>
      <c r="C39" s="17" t="s">
        <v>64</v>
      </c>
      <c r="D39" s="18" t="n">
        <v>60</v>
      </c>
      <c r="E39" s="18" t="n">
        <f aca="false">+D39*4</f>
        <v>240</v>
      </c>
      <c r="F39" s="18" t="n">
        <v>0</v>
      </c>
      <c r="G39" s="18" t="n">
        <f aca="false">+F39*0.96</f>
        <v>0</v>
      </c>
      <c r="H39" s="18" t="n">
        <v>10</v>
      </c>
      <c r="I39" s="18" t="n">
        <f aca="false">+H39*6.95</f>
        <v>69.5</v>
      </c>
      <c r="J39" s="18" t="n">
        <v>0</v>
      </c>
      <c r="K39" s="18" t="n">
        <f aca="false">+J39*9.6</f>
        <v>0</v>
      </c>
      <c r="L39" s="18" t="n">
        <v>21</v>
      </c>
      <c r="M39" s="18" t="n">
        <f aca="false">+L39*9</f>
        <v>189</v>
      </c>
      <c r="N39" s="18" t="n">
        <v>0</v>
      </c>
      <c r="O39" s="18" t="n">
        <f aca="false">+N39*5</f>
        <v>0</v>
      </c>
      <c r="P39" s="18" t="n">
        <v>0</v>
      </c>
      <c r="Q39" s="18" t="n">
        <f aca="false">+P39*8.8</f>
        <v>0</v>
      </c>
      <c r="R39" s="18" t="n">
        <v>0</v>
      </c>
      <c r="S39" s="18" t="n">
        <f aca="false">+R39*2.95</f>
        <v>0</v>
      </c>
      <c r="T39" s="18" t="n">
        <v>0</v>
      </c>
      <c r="U39" s="18" t="n">
        <f aca="false">+T39*3.22</f>
        <v>0</v>
      </c>
      <c r="V39" s="18" t="n">
        <v>0</v>
      </c>
      <c r="W39" s="18" t="n">
        <f aca="false">+V39*6.32</f>
        <v>0</v>
      </c>
      <c r="X39" s="19" t="n">
        <f aca="false">+E39+G39+I39+K39+M39+O39+Q39+S39+U39+W39</f>
        <v>498.5</v>
      </c>
      <c r="Y39" s="20" t="n">
        <f aca="false">+X39/$X$124</f>
        <v>0.00128380468924278</v>
      </c>
    </row>
    <row r="40" customFormat="false" ht="15" hidden="false" customHeight="false" outlineLevel="0" collapsed="false">
      <c r="A40" s="0" t="n">
        <v>37</v>
      </c>
      <c r="B40" s="16" t="s">
        <v>70</v>
      </c>
      <c r="C40" s="17" t="s">
        <v>64</v>
      </c>
      <c r="D40" s="18" t="n">
        <v>100</v>
      </c>
      <c r="E40" s="18" t="n">
        <f aca="false">+D40*4</f>
        <v>400</v>
      </c>
      <c r="F40" s="18" t="n">
        <v>100</v>
      </c>
      <c r="G40" s="18" t="n">
        <f aca="false">+F40*0.96</f>
        <v>96</v>
      </c>
      <c r="H40" s="18" t="n">
        <v>10</v>
      </c>
      <c r="I40" s="18" t="n">
        <f aca="false">+H40*6.95</f>
        <v>69.5</v>
      </c>
      <c r="J40" s="18" t="n">
        <v>0</v>
      </c>
      <c r="K40" s="18" t="n">
        <f aca="false">+J40*9.6</f>
        <v>0</v>
      </c>
      <c r="L40" s="18" t="n">
        <v>0</v>
      </c>
      <c r="M40" s="18" t="n">
        <f aca="false">+L40*9</f>
        <v>0</v>
      </c>
      <c r="N40" s="18" t="n">
        <v>0</v>
      </c>
      <c r="O40" s="18" t="n">
        <f aca="false">+N40*5</f>
        <v>0</v>
      </c>
      <c r="P40" s="18" t="n">
        <v>0</v>
      </c>
      <c r="Q40" s="18" t="n">
        <f aca="false">+P40*8.8</f>
        <v>0</v>
      </c>
      <c r="R40" s="18" t="n">
        <v>0</v>
      </c>
      <c r="S40" s="18" t="n">
        <f aca="false">+R40*2.95</f>
        <v>0</v>
      </c>
      <c r="T40" s="18" t="n">
        <v>0</v>
      </c>
      <c r="U40" s="18" t="n">
        <f aca="false">+T40*3.22</f>
        <v>0</v>
      </c>
      <c r="V40" s="18" t="n">
        <v>0</v>
      </c>
      <c r="W40" s="18" t="n">
        <f aca="false">+V40*6.32</f>
        <v>0</v>
      </c>
      <c r="X40" s="19" t="n">
        <f aca="false">+E40+G40+I40+K40+M40+O40+Q40+S40+U40+W40</f>
        <v>565.5</v>
      </c>
      <c r="Y40" s="20" t="n">
        <f aca="false">+X40/$X$124</f>
        <v>0.00145635216001362</v>
      </c>
    </row>
    <row r="41" customFormat="false" ht="15" hidden="false" customHeight="false" outlineLevel="0" collapsed="false">
      <c r="A41" s="0" t="n">
        <v>38</v>
      </c>
      <c r="B41" s="16" t="s">
        <v>71</v>
      </c>
      <c r="C41" s="17" t="s">
        <v>64</v>
      </c>
      <c r="D41" s="18" t="n">
        <v>168</v>
      </c>
      <c r="E41" s="18" t="n">
        <f aca="false">+D41*4</f>
        <v>672</v>
      </c>
      <c r="F41" s="18" t="n">
        <v>96</v>
      </c>
      <c r="G41" s="18" t="n">
        <f aca="false">+F41*0.96</f>
        <v>92.16</v>
      </c>
      <c r="H41" s="18" t="n">
        <v>2</v>
      </c>
      <c r="I41" s="18" t="n">
        <f aca="false">+H41*6.95</f>
        <v>13.9</v>
      </c>
      <c r="J41" s="18" t="n">
        <v>2</v>
      </c>
      <c r="K41" s="18" t="n">
        <f aca="false">+J41*9.6</f>
        <v>19.2</v>
      </c>
      <c r="L41" s="18" t="n">
        <v>40</v>
      </c>
      <c r="M41" s="18" t="n">
        <f aca="false">+L41*9</f>
        <v>360</v>
      </c>
      <c r="N41" s="18" t="n">
        <v>9</v>
      </c>
      <c r="O41" s="18" t="n">
        <f aca="false">+N41*5</f>
        <v>45</v>
      </c>
      <c r="P41" s="18" t="n">
        <v>0</v>
      </c>
      <c r="Q41" s="18" t="n">
        <f aca="false">+P41*8.8</f>
        <v>0</v>
      </c>
      <c r="R41" s="18" t="n">
        <v>9</v>
      </c>
      <c r="S41" s="18" t="n">
        <f aca="false">+R41*2.95</f>
        <v>26.55</v>
      </c>
      <c r="T41" s="18" t="n">
        <v>3</v>
      </c>
      <c r="U41" s="18" t="n">
        <f aca="false">+T41*3.22</f>
        <v>9.66</v>
      </c>
      <c r="V41" s="18" t="n">
        <v>0</v>
      </c>
      <c r="W41" s="18" t="n">
        <f aca="false">+V41*6.32</f>
        <v>0</v>
      </c>
      <c r="X41" s="19" t="n">
        <f aca="false">+E41+G41+I41+K41+M41+O41+Q41+S41+U41+W41</f>
        <v>1238.47</v>
      </c>
      <c r="Y41" s="20" t="n">
        <f aca="false">+X41/$X$124</f>
        <v>0.00318947561381445</v>
      </c>
    </row>
    <row r="42" customFormat="false" ht="15" hidden="false" customHeight="false" outlineLevel="0" collapsed="false">
      <c r="A42" s="0" t="n">
        <v>39</v>
      </c>
      <c r="B42" s="16" t="s">
        <v>72</v>
      </c>
      <c r="C42" s="17" t="s">
        <v>64</v>
      </c>
      <c r="D42" s="18" t="n">
        <v>146</v>
      </c>
      <c r="E42" s="18" t="n">
        <f aca="false">+D42*4</f>
        <v>584</v>
      </c>
      <c r="F42" s="18" t="n">
        <v>700</v>
      </c>
      <c r="G42" s="18" t="n">
        <f aca="false">+F42*0.96</f>
        <v>672</v>
      </c>
      <c r="H42" s="18" t="n">
        <v>72</v>
      </c>
      <c r="I42" s="18" t="n">
        <f aca="false">+H42*6.95</f>
        <v>500.4</v>
      </c>
      <c r="J42" s="18" t="n">
        <v>28</v>
      </c>
      <c r="K42" s="18" t="n">
        <f aca="false">+J42*9.6</f>
        <v>268.8</v>
      </c>
      <c r="L42" s="18" t="n">
        <v>27</v>
      </c>
      <c r="M42" s="18" t="n">
        <f aca="false">+L42*9</f>
        <v>243</v>
      </c>
      <c r="N42" s="18" t="n">
        <v>0</v>
      </c>
      <c r="O42" s="18" t="n">
        <f aca="false">+N42*5</f>
        <v>0</v>
      </c>
      <c r="P42" s="18" t="n">
        <v>60</v>
      </c>
      <c r="Q42" s="18" t="n">
        <f aca="false">+P42*8.8</f>
        <v>528</v>
      </c>
      <c r="R42" s="18" t="n">
        <v>0</v>
      </c>
      <c r="S42" s="18" t="n">
        <f aca="false">+R42*2.95</f>
        <v>0</v>
      </c>
      <c r="T42" s="18" t="n">
        <v>0</v>
      </c>
      <c r="U42" s="18" t="n">
        <f aca="false">+T42*3.22</f>
        <v>0</v>
      </c>
      <c r="V42" s="18" t="n">
        <v>30</v>
      </c>
      <c r="W42" s="18" t="n">
        <f aca="false">+V42*6.32</f>
        <v>189.6</v>
      </c>
      <c r="X42" s="19" t="n">
        <f aca="false">+E42+G42+I42+K42+M42+O42+Q42+S42+U42+W42</f>
        <v>2985.8</v>
      </c>
      <c r="Y42" s="20" t="n">
        <f aca="false">+X42/$X$124</f>
        <v>0.00768943639145654</v>
      </c>
    </row>
    <row r="43" customFormat="false" ht="15" hidden="false" customHeight="false" outlineLevel="0" collapsed="false">
      <c r="A43" s="0" t="n">
        <v>40</v>
      </c>
      <c r="B43" s="16" t="s">
        <v>73</v>
      </c>
      <c r="C43" s="17" t="s">
        <v>64</v>
      </c>
      <c r="D43" s="18" t="n">
        <v>0</v>
      </c>
      <c r="E43" s="18" t="n">
        <f aca="false">+D43*4</f>
        <v>0</v>
      </c>
      <c r="F43" s="18" t="n">
        <v>0</v>
      </c>
      <c r="G43" s="18" t="n">
        <f aca="false">+F43*0.96</f>
        <v>0</v>
      </c>
      <c r="H43" s="18" t="n">
        <v>21</v>
      </c>
      <c r="I43" s="18" t="n">
        <f aca="false">+H43*6.95</f>
        <v>145.95</v>
      </c>
      <c r="J43" s="18" t="n">
        <v>0</v>
      </c>
      <c r="K43" s="18" t="n">
        <f aca="false">+J43*9.6</f>
        <v>0</v>
      </c>
      <c r="L43" s="18" t="n">
        <v>0</v>
      </c>
      <c r="M43" s="18" t="n">
        <f aca="false">+L43*9</f>
        <v>0</v>
      </c>
      <c r="N43" s="18" t="n">
        <v>0</v>
      </c>
      <c r="O43" s="18" t="n">
        <f aca="false">+N43*5</f>
        <v>0</v>
      </c>
      <c r="P43" s="18" t="n">
        <v>4</v>
      </c>
      <c r="Q43" s="18" t="n">
        <f aca="false">+P43*8.8</f>
        <v>35.2</v>
      </c>
      <c r="R43" s="18" t="n">
        <v>0</v>
      </c>
      <c r="S43" s="18" t="n">
        <f aca="false">+R43*2.95</f>
        <v>0</v>
      </c>
      <c r="T43" s="18" t="n">
        <v>0</v>
      </c>
      <c r="U43" s="18" t="n">
        <f aca="false">+T43*3.22</f>
        <v>0</v>
      </c>
      <c r="V43" s="18" t="n">
        <v>0</v>
      </c>
      <c r="W43" s="18" t="n">
        <f aca="false">+V43*6.32</f>
        <v>0</v>
      </c>
      <c r="X43" s="19" t="n">
        <f aca="false">+E43+G43+I43+K43+M43+O43+Q43+S43+U43+W43</f>
        <v>181.15</v>
      </c>
      <c r="Y43" s="20" t="n">
        <f aca="false">+X43/$X$124</f>
        <v>0.000466522004927441</v>
      </c>
    </row>
    <row r="44" customFormat="false" ht="15" hidden="false" customHeight="false" outlineLevel="0" collapsed="false">
      <c r="A44" s="0" t="n">
        <v>41</v>
      </c>
      <c r="B44" s="22"/>
      <c r="C44" s="22" t="s">
        <v>74</v>
      </c>
      <c r="D44" s="23" t="n">
        <f aca="false">SUM(D34:D43)</f>
        <v>2738</v>
      </c>
      <c r="E44" s="23" t="n">
        <f aca="false">SUM(E34:E43)</f>
        <v>10952</v>
      </c>
      <c r="F44" s="23" t="n">
        <f aca="false">SUM(F34:F43)</f>
        <v>6172</v>
      </c>
      <c r="G44" s="23" t="n">
        <f aca="false">SUM(G34:G43)</f>
        <v>5925.12</v>
      </c>
      <c r="H44" s="23" t="n">
        <f aca="false">SUM(H34:H43)</f>
        <v>337</v>
      </c>
      <c r="I44" s="23" t="n">
        <f aca="false">SUM(I34:I43)</f>
        <v>2342.15</v>
      </c>
      <c r="J44" s="23" t="n">
        <f aca="false">SUM(J34:J43)</f>
        <v>244</v>
      </c>
      <c r="K44" s="23" t="n">
        <f aca="false">SUM(K34:K43)</f>
        <v>2342.4</v>
      </c>
      <c r="L44" s="23" t="n">
        <f aca="false">SUM(L34:L43)</f>
        <v>162</v>
      </c>
      <c r="M44" s="23" t="n">
        <f aca="false">SUM(M34:M43)</f>
        <v>1458</v>
      </c>
      <c r="N44" s="23" t="n">
        <f aca="false">SUM(N34:N43)</f>
        <v>31</v>
      </c>
      <c r="O44" s="23" t="n">
        <f aca="false">SUM(O34:O43)</f>
        <v>155</v>
      </c>
      <c r="P44" s="23" t="n">
        <f aca="false">SUM(P34:P43)</f>
        <v>104</v>
      </c>
      <c r="Q44" s="23" t="n">
        <f aca="false">SUM(Q34:Q43)</f>
        <v>915.2</v>
      </c>
      <c r="R44" s="23" t="n">
        <f aca="false">SUM(R34:R43)</f>
        <v>67</v>
      </c>
      <c r="S44" s="23" t="n">
        <f aca="false">SUM(S34:S43)</f>
        <v>197.65</v>
      </c>
      <c r="T44" s="23" t="n">
        <f aca="false">SUM(T34:T43)</f>
        <v>23</v>
      </c>
      <c r="U44" s="23" t="n">
        <f aca="false">SUM(U34:U43)</f>
        <v>74.06</v>
      </c>
      <c r="V44" s="23" t="n">
        <f aca="false">SUM(V34:V43)</f>
        <v>31</v>
      </c>
      <c r="W44" s="23" t="n">
        <f aca="false">+V44*6.32</f>
        <v>195.92</v>
      </c>
      <c r="X44" s="23" t="n">
        <f aca="false">SUM(X34:X43)</f>
        <v>24557.5</v>
      </c>
      <c r="Y44" s="24" t="n">
        <f aca="false">+X44/$X$124</f>
        <v>0.0632437987082839</v>
      </c>
    </row>
    <row r="45" customFormat="false" ht="15" hidden="false" customHeight="false" outlineLevel="0" collapsed="false">
      <c r="A45" s="0" t="n">
        <v>42</v>
      </c>
      <c r="B45" s="16" t="s">
        <v>75</v>
      </c>
      <c r="C45" s="17" t="s">
        <v>76</v>
      </c>
      <c r="D45" s="18"/>
      <c r="E45" s="18" t="n">
        <f aca="false">+D45*4</f>
        <v>0</v>
      </c>
      <c r="F45" s="18" t="n">
        <v>0</v>
      </c>
      <c r="G45" s="18" t="n">
        <f aca="false">+F45*0.96</f>
        <v>0</v>
      </c>
      <c r="H45" s="18" t="n">
        <v>70</v>
      </c>
      <c r="I45" s="18" t="n">
        <f aca="false">+H45*6.95</f>
        <v>486.5</v>
      </c>
      <c r="J45" s="18" t="n">
        <v>15</v>
      </c>
      <c r="K45" s="18" t="n">
        <f aca="false">+J45*9.6</f>
        <v>144</v>
      </c>
      <c r="L45" s="18" t="n">
        <v>40</v>
      </c>
      <c r="M45" s="18" t="n">
        <f aca="false">+L45*9</f>
        <v>360</v>
      </c>
      <c r="N45" s="18" t="n">
        <v>0</v>
      </c>
      <c r="O45" s="18" t="n">
        <f aca="false">+N45*5</f>
        <v>0</v>
      </c>
      <c r="P45" s="18" t="n">
        <v>70</v>
      </c>
      <c r="Q45" s="18" t="n">
        <f aca="false">+P45*8.8</f>
        <v>616</v>
      </c>
      <c r="R45" s="18" t="n">
        <v>0</v>
      </c>
      <c r="S45" s="18" t="n">
        <f aca="false">+R45*2.95</f>
        <v>0</v>
      </c>
      <c r="T45" s="18" t="n">
        <v>0</v>
      </c>
      <c r="U45" s="18" t="n">
        <f aca="false">+T45*3.22</f>
        <v>0</v>
      </c>
      <c r="V45" s="18" t="n">
        <v>27</v>
      </c>
      <c r="W45" s="18" t="n">
        <f aca="false">+V45*6.32</f>
        <v>170.64</v>
      </c>
      <c r="X45" s="19" t="n">
        <f aca="false">+E45+G45+I45+K45+M45+O45+Q45+S45+U45+W45</f>
        <v>1777.14</v>
      </c>
      <c r="Y45" s="20" t="n">
        <f aca="false">+X45/$X$124</f>
        <v>0.0045767315254582</v>
      </c>
    </row>
    <row r="46" customFormat="false" ht="15" hidden="false" customHeight="false" outlineLevel="0" collapsed="false">
      <c r="A46" s="0" t="n">
        <v>43</v>
      </c>
      <c r="B46" s="16" t="s">
        <v>77</v>
      </c>
      <c r="C46" s="17" t="s">
        <v>76</v>
      </c>
      <c r="D46" s="18" t="n">
        <v>500</v>
      </c>
      <c r="E46" s="18" t="n">
        <f aca="false">+D46*4</f>
        <v>2000</v>
      </c>
      <c r="F46" s="18" t="n">
        <v>2000</v>
      </c>
      <c r="G46" s="18" t="n">
        <f aca="false">+F46*0.96</f>
        <v>1920</v>
      </c>
      <c r="H46" s="18" t="n">
        <v>60</v>
      </c>
      <c r="I46" s="18" t="n">
        <f aca="false">+H46*6.95</f>
        <v>417</v>
      </c>
      <c r="J46" s="18" t="n">
        <v>55</v>
      </c>
      <c r="K46" s="18" t="n">
        <f aca="false">+J46*9.6</f>
        <v>528</v>
      </c>
      <c r="L46" s="18" t="n">
        <v>100</v>
      </c>
      <c r="M46" s="18" t="n">
        <f aca="false">+L46*9</f>
        <v>900</v>
      </c>
      <c r="N46" s="18" t="n">
        <v>40</v>
      </c>
      <c r="O46" s="18" t="n">
        <f aca="false">+N46*5</f>
        <v>200</v>
      </c>
      <c r="P46" s="18" t="n">
        <v>30</v>
      </c>
      <c r="Q46" s="18" t="n">
        <f aca="false">+P46*8.8</f>
        <v>264</v>
      </c>
      <c r="R46" s="18" t="n">
        <v>0</v>
      </c>
      <c r="S46" s="18" t="n">
        <f aca="false">+R46*2.95</f>
        <v>0</v>
      </c>
      <c r="T46" s="18" t="n">
        <v>0</v>
      </c>
      <c r="U46" s="18" t="n">
        <f aca="false">+T46*3.22</f>
        <v>0</v>
      </c>
      <c r="V46" s="18" t="n">
        <v>0</v>
      </c>
      <c r="W46" s="18" t="n">
        <f aca="false">+V46*6.32</f>
        <v>0</v>
      </c>
      <c r="X46" s="19" t="n">
        <f aca="false">+E46+G46+I46+K46+M46+O46+Q46+S46+U46+W46</f>
        <v>6229</v>
      </c>
      <c r="Y46" s="20" t="n">
        <f aca="false">+X46/$X$124</f>
        <v>0.0160417641109193</v>
      </c>
    </row>
    <row r="47" customFormat="false" ht="15" hidden="false" customHeight="false" outlineLevel="0" collapsed="false">
      <c r="A47" s="0" t="n">
        <v>44</v>
      </c>
      <c r="B47" s="16" t="s">
        <v>78</v>
      </c>
      <c r="C47" s="17" t="s">
        <v>76</v>
      </c>
      <c r="D47" s="18" t="n">
        <v>250</v>
      </c>
      <c r="E47" s="18" t="n">
        <f aca="false">+D47*4</f>
        <v>1000</v>
      </c>
      <c r="F47" s="18" t="n">
        <v>500</v>
      </c>
      <c r="G47" s="18" t="n">
        <f aca="false">+F47*0.96</f>
        <v>480</v>
      </c>
      <c r="H47" s="18" t="n">
        <v>0</v>
      </c>
      <c r="I47" s="18" t="n">
        <f aca="false">+H47*6.95</f>
        <v>0</v>
      </c>
      <c r="J47" s="18" t="n">
        <v>10</v>
      </c>
      <c r="K47" s="18" t="n">
        <f aca="false">+J47*9.6</f>
        <v>96</v>
      </c>
      <c r="L47" s="18" t="n">
        <v>10</v>
      </c>
      <c r="M47" s="18" t="n">
        <f aca="false">+L47*9</f>
        <v>90</v>
      </c>
      <c r="N47" s="18" t="n">
        <v>0</v>
      </c>
      <c r="O47" s="18" t="n">
        <f aca="false">+N47*5</f>
        <v>0</v>
      </c>
      <c r="P47" s="18" t="n">
        <v>0</v>
      </c>
      <c r="Q47" s="18" t="n">
        <f aca="false">+P47*8.8</f>
        <v>0</v>
      </c>
      <c r="R47" s="18" t="n">
        <v>0</v>
      </c>
      <c r="S47" s="18" t="n">
        <f aca="false">+R47*2.95</f>
        <v>0</v>
      </c>
      <c r="T47" s="18" t="n">
        <v>15</v>
      </c>
      <c r="U47" s="18" t="n">
        <f aca="false">+T47*3.22</f>
        <v>48.3</v>
      </c>
      <c r="V47" s="18" t="n">
        <v>10</v>
      </c>
      <c r="W47" s="18" t="n">
        <f aca="false">+V47*6.32</f>
        <v>63.2</v>
      </c>
      <c r="X47" s="19" t="n">
        <f aca="false">+E47+G47+I47+K47+M47+O47+Q47+S47+U47+W47</f>
        <v>1777.5</v>
      </c>
      <c r="Y47" s="20" t="n">
        <f aca="false">+X47/$X$124</f>
        <v>0.00457765864619666</v>
      </c>
    </row>
    <row r="48" customFormat="false" ht="15" hidden="false" customHeight="false" outlineLevel="0" collapsed="false">
      <c r="A48" s="0" t="n">
        <v>45</v>
      </c>
      <c r="B48" s="16" t="s">
        <v>79</v>
      </c>
      <c r="C48" s="17" t="s">
        <v>76</v>
      </c>
      <c r="D48" s="18" t="n">
        <v>780</v>
      </c>
      <c r="E48" s="18" t="n">
        <f aca="false">+D48*4</f>
        <v>3120</v>
      </c>
      <c r="F48" s="18" t="n">
        <v>200</v>
      </c>
      <c r="G48" s="18" t="n">
        <f aca="false">+F48*0.96</f>
        <v>192</v>
      </c>
      <c r="H48" s="18" t="n">
        <v>20</v>
      </c>
      <c r="I48" s="18" t="n">
        <f aca="false">+H48*6.95</f>
        <v>139</v>
      </c>
      <c r="J48" s="18" t="n">
        <v>0</v>
      </c>
      <c r="K48" s="18" t="n">
        <f aca="false">+J48*9.6</f>
        <v>0</v>
      </c>
      <c r="L48" s="18" t="n">
        <v>24</v>
      </c>
      <c r="M48" s="18" t="n">
        <f aca="false">+L48*9</f>
        <v>216</v>
      </c>
      <c r="N48" s="18" t="n">
        <v>0</v>
      </c>
      <c r="O48" s="18" t="n">
        <f aca="false">+N48*5</f>
        <v>0</v>
      </c>
      <c r="P48" s="18" t="n">
        <v>0</v>
      </c>
      <c r="Q48" s="18" t="n">
        <f aca="false">+P48*8.8</f>
        <v>0</v>
      </c>
      <c r="R48" s="18" t="n">
        <v>0</v>
      </c>
      <c r="S48" s="18" t="n">
        <f aca="false">+R48*2.95</f>
        <v>0</v>
      </c>
      <c r="T48" s="18" t="n">
        <v>4</v>
      </c>
      <c r="U48" s="18" t="n">
        <f aca="false">+T48*3.22</f>
        <v>12.88</v>
      </c>
      <c r="V48" s="18" t="n">
        <v>8</v>
      </c>
      <c r="W48" s="18" t="n">
        <f aca="false">+V48*6.32</f>
        <v>50.56</v>
      </c>
      <c r="X48" s="19" t="n">
        <f aca="false">+E48+G48+I48+K48+M48+O48+Q48+S48+U48+W48</f>
        <v>3730.44</v>
      </c>
      <c r="Y48" s="20" t="n">
        <f aca="false">+X48/$X$124</f>
        <v>0.00960713413227448</v>
      </c>
    </row>
    <row r="49" customFormat="false" ht="15" hidden="false" customHeight="false" outlineLevel="0" collapsed="false">
      <c r="A49" s="0" t="n">
        <v>46</v>
      </c>
      <c r="B49" s="16" t="s">
        <v>80</v>
      </c>
      <c r="C49" s="17" t="s">
        <v>76</v>
      </c>
      <c r="D49" s="18" t="n">
        <v>50</v>
      </c>
      <c r="E49" s="18" t="n">
        <f aca="false">+D49*4</f>
        <v>200</v>
      </c>
      <c r="F49" s="18" t="n">
        <v>200</v>
      </c>
      <c r="G49" s="18" t="n">
        <f aca="false">+F49*0.96</f>
        <v>192</v>
      </c>
      <c r="H49" s="18" t="n">
        <v>5</v>
      </c>
      <c r="I49" s="18" t="n">
        <f aca="false">+H49*6.95</f>
        <v>34.75</v>
      </c>
      <c r="J49" s="18" t="n">
        <v>200</v>
      </c>
      <c r="K49" s="18" t="n">
        <f aca="false">+J49*9.6</f>
        <v>1920</v>
      </c>
      <c r="L49" s="18" t="n">
        <v>20</v>
      </c>
      <c r="M49" s="18" t="n">
        <f aca="false">+L49*9</f>
        <v>180</v>
      </c>
      <c r="N49" s="18"/>
      <c r="O49" s="18" t="n">
        <f aca="false">+N49*5</f>
        <v>0</v>
      </c>
      <c r="P49" s="18"/>
      <c r="Q49" s="18" t="n">
        <f aca="false">+P49*8.8</f>
        <v>0</v>
      </c>
      <c r="R49" s="18"/>
      <c r="S49" s="18" t="n">
        <f aca="false">+R49*2.95</f>
        <v>0</v>
      </c>
      <c r="T49" s="18"/>
      <c r="U49" s="18" t="n">
        <f aca="false">+T49*3.22</f>
        <v>0</v>
      </c>
      <c r="V49" s="18"/>
      <c r="W49" s="18" t="n">
        <f aca="false">+V49*6.32</f>
        <v>0</v>
      </c>
      <c r="X49" s="19" t="n">
        <f aca="false">+E49+G49+I49+K49+M49+O49+Q49+S49+U49+W49</f>
        <v>2526.75</v>
      </c>
      <c r="Y49" s="20" t="n">
        <f aca="false">+X49/$X$124</f>
        <v>0.00650722868313779</v>
      </c>
    </row>
    <row r="50" customFormat="false" ht="15" hidden="false" customHeight="false" outlineLevel="0" collapsed="false">
      <c r="A50" s="0" t="n">
        <v>47</v>
      </c>
      <c r="B50" s="16" t="s">
        <v>81</v>
      </c>
      <c r="C50" s="17" t="s">
        <v>76</v>
      </c>
      <c r="D50" s="18" t="n">
        <v>600</v>
      </c>
      <c r="E50" s="18" t="n">
        <f aca="false">+D50*4</f>
        <v>2400</v>
      </c>
      <c r="F50" s="18" t="n">
        <v>0</v>
      </c>
      <c r="G50" s="18" t="n">
        <f aca="false">+F50*0.96</f>
        <v>0</v>
      </c>
      <c r="H50" s="18" t="n">
        <v>0</v>
      </c>
      <c r="I50" s="18" t="n">
        <f aca="false">+H50*6.95</f>
        <v>0</v>
      </c>
      <c r="J50" s="18" t="n">
        <v>100</v>
      </c>
      <c r="K50" s="18" t="n">
        <f aca="false">+J50*9.6</f>
        <v>960</v>
      </c>
      <c r="L50" s="18" t="n">
        <v>0</v>
      </c>
      <c r="M50" s="18" t="n">
        <f aca="false">+L50*9</f>
        <v>0</v>
      </c>
      <c r="N50" s="18" t="n">
        <v>0</v>
      </c>
      <c r="O50" s="18" t="n">
        <f aca="false">+N50*5</f>
        <v>0</v>
      </c>
      <c r="P50" s="18" t="n">
        <v>150</v>
      </c>
      <c r="Q50" s="18" t="n">
        <f aca="false">+P50*8.8</f>
        <v>1320</v>
      </c>
      <c r="R50" s="18" t="n">
        <v>0</v>
      </c>
      <c r="S50" s="18" t="n">
        <f aca="false">+R50*2.95</f>
        <v>0</v>
      </c>
      <c r="T50" s="18" t="n">
        <v>0</v>
      </c>
      <c r="U50" s="18" t="n">
        <f aca="false">+T50*3.22</f>
        <v>0</v>
      </c>
      <c r="V50" s="18" t="n">
        <v>0</v>
      </c>
      <c r="W50" s="18" t="n">
        <f aca="false">+V50*6.32</f>
        <v>0</v>
      </c>
      <c r="X50" s="19" t="n">
        <f aca="false">+E50+G50+I50+K50+M50+O50+Q50+S50+U50+W50</f>
        <v>4680</v>
      </c>
      <c r="Y50" s="20" t="n">
        <f aca="false">+X50/$X$124</f>
        <v>0.0120525696001127</v>
      </c>
    </row>
    <row r="51" customFormat="false" ht="15" hidden="false" customHeight="false" outlineLevel="0" collapsed="false">
      <c r="A51" s="0" t="n">
        <v>48</v>
      </c>
      <c r="B51" s="22"/>
      <c r="C51" s="22" t="s">
        <v>82</v>
      </c>
      <c r="D51" s="23" t="n">
        <f aca="false">SUM(D45:D50)</f>
        <v>2180</v>
      </c>
      <c r="E51" s="23" t="n">
        <f aca="false">SUM(E45:E50)</f>
        <v>8720</v>
      </c>
      <c r="F51" s="23" t="n">
        <f aca="false">SUM(F45:F50)</f>
        <v>2900</v>
      </c>
      <c r="G51" s="23" t="n">
        <f aca="false">SUM(G45:G50)</f>
        <v>2784</v>
      </c>
      <c r="H51" s="23" t="n">
        <f aca="false">SUM(H45:H50)</f>
        <v>155</v>
      </c>
      <c r="I51" s="23" t="n">
        <f aca="false">SUM(I45:I50)</f>
        <v>1077.25</v>
      </c>
      <c r="J51" s="23" t="n">
        <f aca="false">SUM(J45:J50)</f>
        <v>380</v>
      </c>
      <c r="K51" s="23" t="n">
        <f aca="false">SUM(K45:K50)</f>
        <v>3648</v>
      </c>
      <c r="L51" s="23" t="n">
        <f aca="false">SUM(L45:L50)</f>
        <v>194</v>
      </c>
      <c r="M51" s="23" t="n">
        <f aca="false">SUM(M45:M50)</f>
        <v>1746</v>
      </c>
      <c r="N51" s="23" t="n">
        <f aca="false">SUM(N45:N50)</f>
        <v>40</v>
      </c>
      <c r="O51" s="23" t="n">
        <f aca="false">SUM(O45:O50)</f>
        <v>200</v>
      </c>
      <c r="P51" s="23" t="n">
        <f aca="false">SUM(P45:P50)</f>
        <v>250</v>
      </c>
      <c r="Q51" s="23" t="n">
        <f aca="false">SUM(Q45:Q50)</f>
        <v>2200</v>
      </c>
      <c r="R51" s="23" t="n">
        <f aca="false">SUM(R45:R50)</f>
        <v>0</v>
      </c>
      <c r="S51" s="23" t="n">
        <f aca="false">SUM(S45:S50)</f>
        <v>0</v>
      </c>
      <c r="T51" s="23" t="n">
        <f aca="false">SUM(T45:T50)</f>
        <v>19</v>
      </c>
      <c r="U51" s="23" t="n">
        <f aca="false">SUM(U45:U50)</f>
        <v>61.18</v>
      </c>
      <c r="V51" s="23" t="n">
        <f aca="false">SUM(V45:V50)</f>
        <v>45</v>
      </c>
      <c r="W51" s="23" t="n">
        <f aca="false">+V51*6.32</f>
        <v>284.4</v>
      </c>
      <c r="X51" s="23" t="n">
        <f aca="false">SUM(X45:X50)</f>
        <v>20720.83</v>
      </c>
      <c r="Y51" s="24" t="n">
        <f aca="false">+X51/$X$124</f>
        <v>0.0533630866980992</v>
      </c>
    </row>
    <row r="52" customFormat="false" ht="15" hidden="false" customHeight="false" outlineLevel="0" collapsed="false">
      <c r="A52" s="0" t="n">
        <v>49</v>
      </c>
      <c r="B52" s="16" t="s">
        <v>83</v>
      </c>
      <c r="C52" s="17" t="s">
        <v>84</v>
      </c>
      <c r="D52" s="18" t="n">
        <v>15</v>
      </c>
      <c r="E52" s="18" t="n">
        <f aca="false">+D52*4</f>
        <v>60</v>
      </c>
      <c r="F52" s="18" t="n">
        <v>10</v>
      </c>
      <c r="G52" s="18" t="n">
        <f aca="false">+F52*0.96</f>
        <v>9.6</v>
      </c>
      <c r="H52" s="18" t="n">
        <v>10</v>
      </c>
      <c r="I52" s="18" t="n">
        <f aca="false">+H52*6.95</f>
        <v>69.5</v>
      </c>
      <c r="J52" s="18" t="n">
        <v>0</v>
      </c>
      <c r="K52" s="18" t="n">
        <f aca="false">+J52*9.6</f>
        <v>0</v>
      </c>
      <c r="L52" s="18" t="n">
        <v>0</v>
      </c>
      <c r="M52" s="18" t="n">
        <f aca="false">+L52*9</f>
        <v>0</v>
      </c>
      <c r="N52" s="18" t="n">
        <v>0</v>
      </c>
      <c r="O52" s="18" t="n">
        <f aca="false">+N52*5</f>
        <v>0</v>
      </c>
      <c r="P52" s="18" t="n">
        <v>0</v>
      </c>
      <c r="Q52" s="18" t="n">
        <f aca="false">+P52*8.8</f>
        <v>0</v>
      </c>
      <c r="R52" s="18" t="n">
        <v>0</v>
      </c>
      <c r="S52" s="18" t="n">
        <f aca="false">+R52*2.95</f>
        <v>0</v>
      </c>
      <c r="T52" s="18" t="n">
        <v>0</v>
      </c>
      <c r="U52" s="18" t="n">
        <f aca="false">+T52*3.22</f>
        <v>0</v>
      </c>
      <c r="V52" s="18" t="n">
        <v>0</v>
      </c>
      <c r="W52" s="18" t="n">
        <f aca="false">+V52*6.32</f>
        <v>0</v>
      </c>
      <c r="X52" s="19" t="n">
        <f aca="false">+E52+G52+I52+K52+M52+O52+Q52+S52+U52+W52</f>
        <v>139.1</v>
      </c>
      <c r="Y52" s="20" t="n">
        <f aca="false">+X52/$X$124</f>
        <v>0.000358229152003351</v>
      </c>
    </row>
    <row r="53" customFormat="false" ht="15" hidden="false" customHeight="false" outlineLevel="0" collapsed="false">
      <c r="A53" s="0" t="n">
        <v>50</v>
      </c>
      <c r="B53" s="21" t="s">
        <v>85</v>
      </c>
      <c r="C53" s="17" t="s">
        <v>84</v>
      </c>
      <c r="D53" s="18" t="n">
        <v>100</v>
      </c>
      <c r="E53" s="18" t="n">
        <f aca="false">+D53*4</f>
        <v>400</v>
      </c>
      <c r="F53" s="18" t="n">
        <v>1000</v>
      </c>
      <c r="G53" s="18" t="n">
        <f aca="false">+F53*0.96</f>
        <v>960</v>
      </c>
      <c r="H53" s="18" t="n">
        <v>20</v>
      </c>
      <c r="I53" s="18" t="n">
        <f aca="false">+H53*6.95</f>
        <v>139</v>
      </c>
      <c r="J53" s="18" t="n">
        <v>20</v>
      </c>
      <c r="K53" s="18" t="n">
        <f aca="false">+J53*9.6</f>
        <v>192</v>
      </c>
      <c r="L53" s="18" t="n">
        <v>20</v>
      </c>
      <c r="M53" s="18" t="n">
        <f aca="false">+L53*9</f>
        <v>180</v>
      </c>
      <c r="N53" s="18" t="n">
        <v>0</v>
      </c>
      <c r="O53" s="18" t="n">
        <f aca="false">+N53*5</f>
        <v>0</v>
      </c>
      <c r="P53" s="18" t="n">
        <v>0</v>
      </c>
      <c r="Q53" s="18" t="n">
        <f aca="false">+P53*8.8</f>
        <v>0</v>
      </c>
      <c r="R53" s="18" t="n">
        <v>40</v>
      </c>
      <c r="S53" s="18" t="n">
        <f aca="false">+R53*2.95</f>
        <v>118</v>
      </c>
      <c r="T53" s="18" t="n">
        <v>25</v>
      </c>
      <c r="U53" s="18" t="n">
        <f aca="false">+T53*3.22</f>
        <v>80.5</v>
      </c>
      <c r="V53" s="18" t="n">
        <v>0</v>
      </c>
      <c r="W53" s="18" t="n">
        <f aca="false">+V53*6.32</f>
        <v>0</v>
      </c>
      <c r="X53" s="19" t="n">
        <f aca="false">+E53+G53+I53+K53+M53+O53+Q53+S53+U53+W53</f>
        <v>2069.5</v>
      </c>
      <c r="Y53" s="20" t="n">
        <f aca="false">+X53/$X$124</f>
        <v>0.00532965657851139</v>
      </c>
    </row>
    <row r="54" customFormat="false" ht="15" hidden="false" customHeight="false" outlineLevel="0" collapsed="false">
      <c r="A54" s="0" t="n">
        <v>51</v>
      </c>
      <c r="B54" s="16" t="s">
        <v>86</v>
      </c>
      <c r="C54" s="17" t="s">
        <v>84</v>
      </c>
      <c r="D54" s="18" t="n">
        <v>240</v>
      </c>
      <c r="E54" s="18" t="n">
        <f aca="false">+D54*4</f>
        <v>960</v>
      </c>
      <c r="F54" s="18" t="n">
        <v>1200</v>
      </c>
      <c r="G54" s="18" t="n">
        <f aca="false">+F54*0.96</f>
        <v>1152</v>
      </c>
      <c r="H54" s="18" t="n">
        <v>20</v>
      </c>
      <c r="I54" s="18" t="n">
        <f aca="false">+H54*6.95</f>
        <v>139</v>
      </c>
      <c r="J54" s="18" t="n">
        <v>0</v>
      </c>
      <c r="K54" s="18" t="n">
        <f aca="false">+J54*9.6</f>
        <v>0</v>
      </c>
      <c r="L54" s="18" t="n">
        <v>24</v>
      </c>
      <c r="M54" s="18" t="n">
        <f aca="false">+L54*9</f>
        <v>216</v>
      </c>
      <c r="N54" s="18" t="n">
        <v>0</v>
      </c>
      <c r="O54" s="18" t="n">
        <f aca="false">+N54*5</f>
        <v>0</v>
      </c>
      <c r="P54" s="18" t="n">
        <v>0</v>
      </c>
      <c r="Q54" s="18" t="n">
        <f aca="false">+P54*8.8</f>
        <v>0</v>
      </c>
      <c r="R54" s="18" t="n">
        <v>0</v>
      </c>
      <c r="S54" s="18" t="n">
        <f aca="false">+R54*2.95</f>
        <v>0</v>
      </c>
      <c r="T54" s="18" t="n">
        <v>5</v>
      </c>
      <c r="U54" s="18" t="n">
        <f aca="false">+T54*3.22</f>
        <v>16.1</v>
      </c>
      <c r="V54" s="18" t="n">
        <v>0</v>
      </c>
      <c r="W54" s="18" t="n">
        <f aca="false">+V54*6.32</f>
        <v>0</v>
      </c>
      <c r="X54" s="19" t="n">
        <f aca="false">+E54+G54+I54+K54+M54+O54+Q54+S54+U54+W54</f>
        <v>2483.1</v>
      </c>
      <c r="Y54" s="20" t="n">
        <f aca="false">+X54/$X$124</f>
        <v>0.00639481529359828</v>
      </c>
    </row>
    <row r="55" customFormat="false" ht="15" hidden="false" customHeight="false" outlineLevel="0" collapsed="false">
      <c r="A55" s="0" t="n">
        <v>52</v>
      </c>
      <c r="B55" s="16" t="s">
        <v>87</v>
      </c>
      <c r="C55" s="17" t="s">
        <v>84</v>
      </c>
      <c r="D55" s="18" t="n">
        <v>300</v>
      </c>
      <c r="E55" s="18" t="n">
        <f aca="false">+D55*4</f>
        <v>1200</v>
      </c>
      <c r="F55" s="18" t="n">
        <v>2000</v>
      </c>
      <c r="G55" s="18" t="n">
        <f aca="false">+F55*0.96</f>
        <v>1920</v>
      </c>
      <c r="H55" s="18" t="n">
        <v>0</v>
      </c>
      <c r="I55" s="18" t="n">
        <f aca="false">+H55*6.95</f>
        <v>0</v>
      </c>
      <c r="J55" s="18" t="n">
        <v>100</v>
      </c>
      <c r="K55" s="18" t="n">
        <f aca="false">+J55*9.6</f>
        <v>960</v>
      </c>
      <c r="L55" s="18" t="n">
        <v>45</v>
      </c>
      <c r="M55" s="18" t="n">
        <f aca="false">+L55*9</f>
        <v>405</v>
      </c>
      <c r="N55" s="18" t="n">
        <v>0</v>
      </c>
      <c r="O55" s="18" t="n">
        <f aca="false">+N55*5</f>
        <v>0</v>
      </c>
      <c r="P55" s="18" t="n">
        <v>0</v>
      </c>
      <c r="Q55" s="18" t="n">
        <f aca="false">+P55*8.8</f>
        <v>0</v>
      </c>
      <c r="R55" s="18" t="n">
        <v>0</v>
      </c>
      <c r="S55" s="18" t="n">
        <f aca="false">+R55*2.95</f>
        <v>0</v>
      </c>
      <c r="T55" s="18" t="n">
        <v>0</v>
      </c>
      <c r="U55" s="18" t="n">
        <f aca="false">+T55*3.22</f>
        <v>0</v>
      </c>
      <c r="V55" s="18" t="n">
        <v>0</v>
      </c>
      <c r="W55" s="18" t="n">
        <f aca="false">+V55*6.32</f>
        <v>0</v>
      </c>
      <c r="X55" s="19" t="n">
        <f aca="false">+E55+G55+I55+K55+M55+O55+Q55+S55+U55+W55</f>
        <v>4485</v>
      </c>
      <c r="Y55" s="20" t="n">
        <f aca="false">+X55/$X$124</f>
        <v>0.011550379200108</v>
      </c>
    </row>
    <row r="56" customFormat="false" ht="15" hidden="false" customHeight="false" outlineLevel="0" collapsed="false">
      <c r="A56" s="0" t="n">
        <v>53</v>
      </c>
      <c r="B56" s="16" t="s">
        <v>88</v>
      </c>
      <c r="C56" s="17" t="s">
        <v>84</v>
      </c>
      <c r="D56" s="18" t="n">
        <v>0</v>
      </c>
      <c r="E56" s="18" t="n">
        <f aca="false">+D56*4</f>
        <v>0</v>
      </c>
      <c r="F56" s="18" t="n">
        <v>0</v>
      </c>
      <c r="G56" s="18" t="n">
        <f aca="false">+F56*0.96</f>
        <v>0</v>
      </c>
      <c r="H56" s="18" t="n">
        <v>0</v>
      </c>
      <c r="I56" s="18" t="n">
        <f aca="false">+H56*6.95</f>
        <v>0</v>
      </c>
      <c r="J56" s="18" t="n">
        <v>1</v>
      </c>
      <c r="K56" s="18" t="n">
        <f aca="false">+J56*9.6</f>
        <v>9.6</v>
      </c>
      <c r="L56" s="18" t="n">
        <v>1</v>
      </c>
      <c r="M56" s="18" t="n">
        <f aca="false">+L56*9</f>
        <v>9</v>
      </c>
      <c r="N56" s="18" t="n">
        <v>0</v>
      </c>
      <c r="O56" s="18" t="n">
        <f aca="false">+N56*5</f>
        <v>0</v>
      </c>
      <c r="P56" s="18" t="n">
        <v>0</v>
      </c>
      <c r="Q56" s="18" t="n">
        <f aca="false">+P56*8.8</f>
        <v>0</v>
      </c>
      <c r="R56" s="18" t="n">
        <v>0</v>
      </c>
      <c r="S56" s="18" t="n">
        <f aca="false">+R56*2.95</f>
        <v>0</v>
      </c>
      <c r="T56" s="18" t="n">
        <v>5</v>
      </c>
      <c r="U56" s="18" t="n">
        <f aca="false">+T56*3.22</f>
        <v>16.1</v>
      </c>
      <c r="V56" s="18" t="n">
        <v>0</v>
      </c>
      <c r="W56" s="18" t="n">
        <f aca="false">+V56*6.32</f>
        <v>0</v>
      </c>
      <c r="X56" s="19" t="n">
        <f aca="false">+E56+G56+I56+K56+M56+O56+Q56+S56+U56+W56</f>
        <v>34.7</v>
      </c>
      <c r="Y56" s="20" t="n">
        <f aca="false">+X56/$X$124</f>
        <v>8.93641378469897E-005</v>
      </c>
    </row>
    <row r="57" customFormat="false" ht="15" hidden="false" customHeight="false" outlineLevel="0" collapsed="false">
      <c r="A57" s="0" t="n">
        <v>54</v>
      </c>
      <c r="B57" s="16" t="s">
        <v>89</v>
      </c>
      <c r="C57" s="17" t="s">
        <v>84</v>
      </c>
      <c r="D57" s="18" t="n">
        <v>10</v>
      </c>
      <c r="E57" s="18" t="n">
        <f aca="false">+D57*4</f>
        <v>40</v>
      </c>
      <c r="F57" s="18" t="n">
        <v>250</v>
      </c>
      <c r="G57" s="18" t="n">
        <f aca="false">+F57*0.96</f>
        <v>240</v>
      </c>
      <c r="H57" s="18" t="n">
        <v>0</v>
      </c>
      <c r="I57" s="18" t="n">
        <f aca="false">+H57*6.95</f>
        <v>0</v>
      </c>
      <c r="J57" s="18" t="n">
        <v>4</v>
      </c>
      <c r="K57" s="18" t="n">
        <f aca="false">+J57*9.6</f>
        <v>38.4</v>
      </c>
      <c r="L57" s="18" t="n">
        <v>0</v>
      </c>
      <c r="M57" s="18" t="n">
        <f aca="false">+L57*9</f>
        <v>0</v>
      </c>
      <c r="N57" s="18" t="n">
        <v>0</v>
      </c>
      <c r="O57" s="18" t="n">
        <f aca="false">+N57*5</f>
        <v>0</v>
      </c>
      <c r="P57" s="18" t="n">
        <v>0</v>
      </c>
      <c r="Q57" s="18" t="n">
        <f aca="false">+P57*8.8</f>
        <v>0</v>
      </c>
      <c r="R57" s="18" t="n">
        <v>0</v>
      </c>
      <c r="S57" s="18" t="n">
        <f aca="false">+R57*2.95</f>
        <v>0</v>
      </c>
      <c r="T57" s="18" t="n">
        <v>0</v>
      </c>
      <c r="U57" s="18" t="n">
        <f aca="false">+T57*3.22</f>
        <v>0</v>
      </c>
      <c r="V57" s="18" t="n">
        <v>0</v>
      </c>
      <c r="W57" s="18" t="n">
        <f aca="false">+V57*6.32</f>
        <v>0</v>
      </c>
      <c r="X57" s="19" t="n">
        <f aca="false">+E57+G57+I57+K57+M57+O57+Q57+S57+U57+W57</f>
        <v>318.4</v>
      </c>
      <c r="Y57" s="20" t="n">
        <f aca="false">+X57/$X$124</f>
        <v>0.000819986786469208</v>
      </c>
    </row>
    <row r="58" customFormat="false" ht="15" hidden="false" customHeight="false" outlineLevel="0" collapsed="false">
      <c r="A58" s="0" t="n">
        <v>55</v>
      </c>
      <c r="B58" s="16" t="s">
        <v>90</v>
      </c>
      <c r="C58" s="17" t="s">
        <v>84</v>
      </c>
      <c r="D58" s="18" t="n">
        <v>400</v>
      </c>
      <c r="E58" s="18" t="n">
        <f aca="false">+D58*4</f>
        <v>1600</v>
      </c>
      <c r="F58" s="18" t="n">
        <v>0</v>
      </c>
      <c r="G58" s="18" t="n">
        <f aca="false">+F58*0.96</f>
        <v>0</v>
      </c>
      <c r="H58" s="18" t="n">
        <v>30</v>
      </c>
      <c r="I58" s="18" t="n">
        <f aca="false">+H58*6.95</f>
        <v>208.5</v>
      </c>
      <c r="J58" s="18" t="n">
        <v>0</v>
      </c>
      <c r="K58" s="18" t="n">
        <f aca="false">+J58*9.6</f>
        <v>0</v>
      </c>
      <c r="L58" s="18" t="n">
        <v>0</v>
      </c>
      <c r="M58" s="18" t="n">
        <f aca="false">+L58*9</f>
        <v>0</v>
      </c>
      <c r="N58" s="18" t="n">
        <v>0</v>
      </c>
      <c r="O58" s="18" t="n">
        <f aca="false">+N58*5</f>
        <v>0</v>
      </c>
      <c r="P58" s="18" t="n">
        <v>0</v>
      </c>
      <c r="Q58" s="18" t="n">
        <f aca="false">+P58*8.8</f>
        <v>0</v>
      </c>
      <c r="R58" s="18" t="n">
        <v>0</v>
      </c>
      <c r="S58" s="18" t="n">
        <f aca="false">+R58*2.95</f>
        <v>0</v>
      </c>
      <c r="T58" s="18" t="n">
        <v>0</v>
      </c>
      <c r="U58" s="18" t="n">
        <f aca="false">+T58*3.22</f>
        <v>0</v>
      </c>
      <c r="V58" s="18" t="n">
        <v>0</v>
      </c>
      <c r="W58" s="18" t="n">
        <f aca="false">+V58*6.32</f>
        <v>0</v>
      </c>
      <c r="X58" s="19" t="n">
        <f aca="false">+E58+G58+I58+K58+M58+O58+Q58+S58+U58+W58</f>
        <v>1808.5</v>
      </c>
      <c r="Y58" s="20" t="n">
        <f aca="false">+X58/$X$124</f>
        <v>0.00465749404312049</v>
      </c>
    </row>
    <row r="59" customFormat="false" ht="15" hidden="false" customHeight="false" outlineLevel="0" collapsed="false">
      <c r="A59" s="0" t="n">
        <v>56</v>
      </c>
      <c r="B59" s="16" t="s">
        <v>91</v>
      </c>
      <c r="C59" s="17" t="s">
        <v>84</v>
      </c>
      <c r="D59" s="18" t="n">
        <v>30</v>
      </c>
      <c r="E59" s="18" t="n">
        <f aca="false">+D59*4</f>
        <v>120</v>
      </c>
      <c r="F59" s="18" t="n">
        <v>200</v>
      </c>
      <c r="G59" s="18" t="n">
        <f aca="false">+F59*0.96</f>
        <v>192</v>
      </c>
      <c r="H59" s="18" t="n">
        <v>2</v>
      </c>
      <c r="I59" s="18" t="n">
        <f aca="false">+H59*6.95</f>
        <v>13.9</v>
      </c>
      <c r="J59" s="18" t="n">
        <v>0</v>
      </c>
      <c r="K59" s="18" t="n">
        <f aca="false">+J59*9.6</f>
        <v>0</v>
      </c>
      <c r="L59" s="18" t="n">
        <v>4</v>
      </c>
      <c r="M59" s="18" t="n">
        <f aca="false">+L59*9</f>
        <v>36</v>
      </c>
      <c r="N59" s="18" t="n">
        <v>0</v>
      </c>
      <c r="O59" s="18" t="n">
        <f aca="false">+N59*5</f>
        <v>0</v>
      </c>
      <c r="P59" s="18" t="n">
        <v>0</v>
      </c>
      <c r="Q59" s="18" t="n">
        <f aca="false">+P59*8.8</f>
        <v>0</v>
      </c>
      <c r="R59" s="18" t="n">
        <v>0</v>
      </c>
      <c r="S59" s="18" t="n">
        <f aca="false">+R59*2.95</f>
        <v>0</v>
      </c>
      <c r="T59" s="18" t="n">
        <v>4</v>
      </c>
      <c r="U59" s="18" t="n">
        <f aca="false">+T59*3.22</f>
        <v>12.88</v>
      </c>
      <c r="V59" s="18" t="n">
        <v>4</v>
      </c>
      <c r="W59" s="18" t="n">
        <f aca="false">+V59*6.32</f>
        <v>25.28</v>
      </c>
      <c r="X59" s="19" t="n">
        <f aca="false">+E59+G59+I59+K59+M59+O59+Q59+S59+U59+W59</f>
        <v>400.06</v>
      </c>
      <c r="Y59" s="20" t="n">
        <f aca="false">+X59/$X$124</f>
        <v>0.00103028867397887</v>
      </c>
    </row>
    <row r="60" customFormat="false" ht="15" hidden="false" customHeight="false" outlineLevel="0" collapsed="false">
      <c r="A60" s="0" t="n">
        <v>57</v>
      </c>
      <c r="B60" s="16" t="s">
        <v>92</v>
      </c>
      <c r="C60" s="17" t="s">
        <v>84</v>
      </c>
      <c r="D60" s="18" t="n">
        <v>25</v>
      </c>
      <c r="E60" s="18" t="n">
        <f aca="false">+D60*4</f>
        <v>100</v>
      </c>
      <c r="F60" s="18" t="n">
        <v>0</v>
      </c>
      <c r="G60" s="18" t="n">
        <f aca="false">+F60*0.96</f>
        <v>0</v>
      </c>
      <c r="H60" s="18" t="n">
        <v>0</v>
      </c>
      <c r="I60" s="18" t="n">
        <f aca="false">+H60*6.95</f>
        <v>0</v>
      </c>
      <c r="J60" s="18" t="n">
        <v>2</v>
      </c>
      <c r="K60" s="18" t="n">
        <f aca="false">+J60*9.6</f>
        <v>19.2</v>
      </c>
      <c r="L60" s="18" t="n">
        <v>0</v>
      </c>
      <c r="M60" s="18" t="n">
        <f aca="false">+L60*9</f>
        <v>0</v>
      </c>
      <c r="N60" s="18" t="n">
        <v>10</v>
      </c>
      <c r="O60" s="18" t="n">
        <f aca="false">+N60*5</f>
        <v>50</v>
      </c>
      <c r="P60" s="18" t="n">
        <v>0</v>
      </c>
      <c r="Q60" s="18" t="n">
        <f aca="false">+P60*8.8</f>
        <v>0</v>
      </c>
      <c r="R60" s="18" t="n">
        <v>0</v>
      </c>
      <c r="S60" s="18" t="n">
        <f aca="false">+R60*2.95</f>
        <v>0</v>
      </c>
      <c r="T60" s="18" t="n">
        <v>0</v>
      </c>
      <c r="U60" s="18" t="n">
        <f aca="false">+T60*3.22</f>
        <v>0</v>
      </c>
      <c r="V60" s="18" t="n">
        <v>0</v>
      </c>
      <c r="W60" s="18" t="n">
        <f aca="false">+V60*6.32</f>
        <v>0</v>
      </c>
      <c r="X60" s="19" t="n">
        <f aca="false">+E60+G60+I60+K60+M60+O60+Q60+S60+U60+W60</f>
        <v>169.2</v>
      </c>
      <c r="Y60" s="20" t="n">
        <f aca="false">+X60/$X$124</f>
        <v>0.000435746747080999</v>
      </c>
    </row>
    <row r="61" customFormat="false" ht="15" hidden="false" customHeight="false" outlineLevel="0" collapsed="false">
      <c r="A61" s="0" t="n">
        <v>58</v>
      </c>
      <c r="B61" s="16" t="s">
        <v>93</v>
      </c>
      <c r="C61" s="17" t="s">
        <v>84</v>
      </c>
      <c r="D61" s="18" t="n">
        <v>160</v>
      </c>
      <c r="E61" s="18" t="n">
        <f aca="false">+D61*4</f>
        <v>640</v>
      </c>
      <c r="F61" s="18" t="n">
        <v>280</v>
      </c>
      <c r="G61" s="18" t="n">
        <f aca="false">+F61*0.96</f>
        <v>268.8</v>
      </c>
      <c r="H61" s="18" t="n">
        <v>12</v>
      </c>
      <c r="I61" s="18" t="n">
        <f aca="false">+H61*6.95</f>
        <v>83.4</v>
      </c>
      <c r="J61" s="18" t="n">
        <v>0</v>
      </c>
      <c r="K61" s="18" t="n">
        <f aca="false">+J61*9.6</f>
        <v>0</v>
      </c>
      <c r="L61" s="18" t="n">
        <v>12</v>
      </c>
      <c r="M61" s="18" t="n">
        <f aca="false">+L61*9</f>
        <v>108</v>
      </c>
      <c r="N61" s="18" t="n">
        <v>0</v>
      </c>
      <c r="O61" s="18" t="n">
        <f aca="false">+N61*5</f>
        <v>0</v>
      </c>
      <c r="P61" s="18" t="n">
        <v>0</v>
      </c>
      <c r="Q61" s="18" t="n">
        <f aca="false">+P61*8.8</f>
        <v>0</v>
      </c>
      <c r="R61" s="18" t="n">
        <v>0</v>
      </c>
      <c r="S61" s="18" t="n">
        <f aca="false">+R61*2.95</f>
        <v>0</v>
      </c>
      <c r="T61" s="18" t="n">
        <v>0</v>
      </c>
      <c r="U61" s="18" t="n">
        <f aca="false">+T61*3.22</f>
        <v>0</v>
      </c>
      <c r="V61" s="18" t="n">
        <v>4</v>
      </c>
      <c r="W61" s="18" t="n">
        <f aca="false">+V61*6.32</f>
        <v>25.28</v>
      </c>
      <c r="X61" s="19" t="n">
        <f aca="false">+E61+G61+I61+K61+M61+O61+Q61+S61+U61+W61</f>
        <v>1125.48</v>
      </c>
      <c r="Y61" s="20" t="n">
        <f aca="false">+X61/$X$124</f>
        <v>0.00289848846870403</v>
      </c>
    </row>
    <row r="62" customFormat="false" ht="15" hidden="false" customHeight="false" outlineLevel="0" collapsed="false">
      <c r="A62" s="0" t="n">
        <v>59</v>
      </c>
      <c r="B62" s="22"/>
      <c r="C62" s="22" t="s">
        <v>94</v>
      </c>
      <c r="D62" s="23" t="n">
        <f aca="false">SUM(D52:D61)</f>
        <v>1280</v>
      </c>
      <c r="E62" s="23" t="n">
        <f aca="false">SUM(E52:E61)</f>
        <v>5120</v>
      </c>
      <c r="F62" s="23" t="n">
        <f aca="false">SUM(F52:F61)</f>
        <v>4940</v>
      </c>
      <c r="G62" s="23" t="n">
        <f aca="false">SUM(G52:G61)</f>
        <v>4742.4</v>
      </c>
      <c r="H62" s="23" t="n">
        <f aca="false">SUM(H52:H61)</f>
        <v>94</v>
      </c>
      <c r="I62" s="23" t="n">
        <f aca="false">SUM(I52:I61)</f>
        <v>653.3</v>
      </c>
      <c r="J62" s="23" t="n">
        <f aca="false">SUM(J52:J61)</f>
        <v>127</v>
      </c>
      <c r="K62" s="23" t="n">
        <f aca="false">SUM(K52:K61)</f>
        <v>1219.2</v>
      </c>
      <c r="L62" s="23" t="n">
        <f aca="false">SUM(L52:L61)</f>
        <v>106</v>
      </c>
      <c r="M62" s="23" t="n">
        <f aca="false">SUM(M52:M61)</f>
        <v>954</v>
      </c>
      <c r="N62" s="23" t="n">
        <f aca="false">SUM(N52:N61)</f>
        <v>10</v>
      </c>
      <c r="O62" s="23" t="n">
        <f aca="false">SUM(O52:O61)</f>
        <v>50</v>
      </c>
      <c r="P62" s="23" t="n">
        <f aca="false">SUM(P52:P61)</f>
        <v>0</v>
      </c>
      <c r="Q62" s="23" t="n">
        <f aca="false">SUM(Q52:Q61)</f>
        <v>0</v>
      </c>
      <c r="R62" s="23" t="n">
        <f aca="false">SUM(R52:R61)</f>
        <v>40</v>
      </c>
      <c r="S62" s="23" t="n">
        <f aca="false">SUM(S52:S61)</f>
        <v>118</v>
      </c>
      <c r="T62" s="23" t="n">
        <f aca="false">SUM(T52:T61)</f>
        <v>39</v>
      </c>
      <c r="U62" s="23" t="n">
        <f aca="false">SUM(U52:U61)</f>
        <v>125.58</v>
      </c>
      <c r="V62" s="23" t="n">
        <f aca="false">SUM(V52:V61)</f>
        <v>8</v>
      </c>
      <c r="W62" s="23" t="n">
        <f aca="false">+V62*6.32</f>
        <v>50.56</v>
      </c>
      <c r="X62" s="23" t="n">
        <f aca="false">SUM(X52:X61)</f>
        <v>13033.04</v>
      </c>
      <c r="Y62" s="24" t="n">
        <f aca="false">+X62/$X$124</f>
        <v>0.0335644490814216</v>
      </c>
    </row>
    <row r="63" customFormat="false" ht="15" hidden="false" customHeight="false" outlineLevel="0" collapsed="false">
      <c r="A63" s="0" t="n">
        <v>60</v>
      </c>
      <c r="B63" s="16" t="s">
        <v>95</v>
      </c>
      <c r="C63" s="17" t="s">
        <v>96</v>
      </c>
      <c r="D63" s="18" t="n">
        <v>150</v>
      </c>
      <c r="E63" s="18" t="n">
        <f aca="false">+D63*4</f>
        <v>600</v>
      </c>
      <c r="F63" s="18" t="n">
        <v>0</v>
      </c>
      <c r="G63" s="18" t="n">
        <f aca="false">+F63*0.96</f>
        <v>0</v>
      </c>
      <c r="H63" s="18" t="n">
        <v>17</v>
      </c>
      <c r="I63" s="18" t="n">
        <f aca="false">+H63*6.95</f>
        <v>118.15</v>
      </c>
      <c r="J63" s="18" t="n">
        <v>0</v>
      </c>
      <c r="K63" s="18" t="n">
        <f aca="false">+J63*9.6</f>
        <v>0</v>
      </c>
      <c r="L63" s="18" t="n">
        <v>0</v>
      </c>
      <c r="M63" s="18" t="n">
        <f aca="false">+L63*9</f>
        <v>0</v>
      </c>
      <c r="N63" s="18" t="n">
        <v>40</v>
      </c>
      <c r="O63" s="18" t="n">
        <f aca="false">+N63*5</f>
        <v>200</v>
      </c>
      <c r="P63" s="18" t="n">
        <v>20</v>
      </c>
      <c r="Q63" s="18" t="n">
        <f aca="false">+P63*8.8</f>
        <v>176</v>
      </c>
      <c r="R63" s="18" t="n">
        <v>20</v>
      </c>
      <c r="S63" s="18" t="n">
        <f aca="false">+R63*2.95</f>
        <v>59</v>
      </c>
      <c r="T63" s="18" t="n">
        <v>0</v>
      </c>
      <c r="U63" s="18" t="n">
        <f aca="false">+T63*3.22</f>
        <v>0</v>
      </c>
      <c r="V63" s="18" t="n">
        <v>45</v>
      </c>
      <c r="W63" s="18" t="n">
        <f aca="false">+V63*6.32</f>
        <v>284.4</v>
      </c>
      <c r="X63" s="19" t="n">
        <f aca="false">+E63+G63+I63+K63+M63+O63+Q63+S63+U63+W63</f>
        <v>1437.55</v>
      </c>
      <c r="Y63" s="20" t="n">
        <f aca="false">+X63/$X$124</f>
        <v>0.00370217338218848</v>
      </c>
    </row>
    <row r="64" customFormat="false" ht="15" hidden="false" customHeight="false" outlineLevel="0" collapsed="false">
      <c r="A64" s="0" t="n">
        <v>61</v>
      </c>
      <c r="B64" s="16" t="s">
        <v>97</v>
      </c>
      <c r="C64" s="17" t="s">
        <v>96</v>
      </c>
      <c r="D64" s="18" t="n">
        <v>600</v>
      </c>
      <c r="E64" s="18" t="n">
        <f aca="false">+D64*4</f>
        <v>2400</v>
      </c>
      <c r="F64" s="18" t="n">
        <v>4000</v>
      </c>
      <c r="G64" s="18" t="n">
        <f aca="false">+F64*0.96</f>
        <v>3840</v>
      </c>
      <c r="H64" s="18" t="n">
        <v>100</v>
      </c>
      <c r="I64" s="18" t="n">
        <f aca="false">+H64*6.95</f>
        <v>695</v>
      </c>
      <c r="J64" s="18" t="n">
        <v>0</v>
      </c>
      <c r="K64" s="18" t="n">
        <f aca="false">+J64*9.6</f>
        <v>0</v>
      </c>
      <c r="L64" s="18" t="n">
        <v>50</v>
      </c>
      <c r="M64" s="18" t="n">
        <f aca="false">+L64*9</f>
        <v>450</v>
      </c>
      <c r="N64" s="18" t="n">
        <v>20</v>
      </c>
      <c r="O64" s="18" t="n">
        <f aca="false">+N64*5</f>
        <v>100</v>
      </c>
      <c r="P64" s="18" t="n">
        <v>0</v>
      </c>
      <c r="Q64" s="18" t="n">
        <f aca="false">+P64*8.8</f>
        <v>0</v>
      </c>
      <c r="R64" s="18" t="n">
        <v>0</v>
      </c>
      <c r="S64" s="18" t="n">
        <f aca="false">+R64*2.95</f>
        <v>0</v>
      </c>
      <c r="T64" s="18" t="n">
        <v>0</v>
      </c>
      <c r="U64" s="18" t="n">
        <f aca="false">+T64*3.22</f>
        <v>0</v>
      </c>
      <c r="V64" s="18" t="n">
        <v>0</v>
      </c>
      <c r="W64" s="18" t="n">
        <f aca="false">+V64*6.32</f>
        <v>0</v>
      </c>
      <c r="X64" s="19" t="n">
        <f aca="false">+E64+G64+I64+K64+M64+O64+Q64+S64+U64+W64</f>
        <v>7485</v>
      </c>
      <c r="Y64" s="20" t="n">
        <f aca="false">+X64/$X$124</f>
        <v>0.0192763853540265</v>
      </c>
    </row>
    <row r="65" customFormat="false" ht="15" hidden="false" customHeight="false" outlineLevel="0" collapsed="false">
      <c r="A65" s="0" t="n">
        <v>62</v>
      </c>
      <c r="B65" s="21" t="s">
        <v>98</v>
      </c>
      <c r="C65" s="17" t="s">
        <v>96</v>
      </c>
      <c r="D65" s="18" t="n">
        <v>100</v>
      </c>
      <c r="E65" s="18" t="n">
        <f aca="false">+D65*4</f>
        <v>400</v>
      </c>
      <c r="F65" s="18" t="n">
        <v>0</v>
      </c>
      <c r="G65" s="18" t="n">
        <f aca="false">+F65*0.96</f>
        <v>0</v>
      </c>
      <c r="H65" s="18" t="n">
        <v>270</v>
      </c>
      <c r="I65" s="18" t="n">
        <f aca="false">+H65*6.95</f>
        <v>1876.5</v>
      </c>
      <c r="J65" s="18" t="n">
        <v>0</v>
      </c>
      <c r="K65" s="18" t="n">
        <f aca="false">+J65*9.6</f>
        <v>0</v>
      </c>
      <c r="L65" s="18" t="n">
        <v>0</v>
      </c>
      <c r="M65" s="18" t="n">
        <f aca="false">+L65*9</f>
        <v>0</v>
      </c>
      <c r="N65" s="18" t="n">
        <v>0</v>
      </c>
      <c r="O65" s="18" t="n">
        <f aca="false">+N65*5</f>
        <v>0</v>
      </c>
      <c r="P65" s="18" t="n">
        <v>0</v>
      </c>
      <c r="Q65" s="18" t="n">
        <f aca="false">+P65*8.8</f>
        <v>0</v>
      </c>
      <c r="R65" s="18" t="n">
        <v>0</v>
      </c>
      <c r="S65" s="18" t="n">
        <f aca="false">+R65*2.95</f>
        <v>0</v>
      </c>
      <c r="T65" s="18" t="n">
        <v>0</v>
      </c>
      <c r="U65" s="18" t="n">
        <f aca="false">+T65*3.22</f>
        <v>0</v>
      </c>
      <c r="V65" s="18" t="n">
        <v>0</v>
      </c>
      <c r="W65" s="18" t="n">
        <f aca="false">+V65*6.32</f>
        <v>0</v>
      </c>
      <c r="X65" s="19" t="n">
        <f aca="false">+E65+G65+I65+K65+M65+O65+Q65+S65+U65+W65</f>
        <v>2276.5</v>
      </c>
      <c r="Y65" s="20" t="n">
        <f aca="false">+X65/$X$124</f>
        <v>0.00586275100313176</v>
      </c>
    </row>
    <row r="66" customFormat="false" ht="15" hidden="false" customHeight="false" outlineLevel="0" collapsed="false">
      <c r="A66" s="0" t="n">
        <v>63</v>
      </c>
      <c r="B66" s="16" t="s">
        <v>99</v>
      </c>
      <c r="C66" s="17" t="s">
        <v>96</v>
      </c>
      <c r="D66" s="18" t="n">
        <v>50</v>
      </c>
      <c r="E66" s="18" t="n">
        <f aca="false">+D66*4</f>
        <v>200</v>
      </c>
      <c r="F66" s="18" t="n">
        <v>0</v>
      </c>
      <c r="G66" s="18" t="n">
        <f aca="false">+F66*0.96</f>
        <v>0</v>
      </c>
      <c r="H66" s="18" t="n">
        <v>1</v>
      </c>
      <c r="I66" s="18" t="n">
        <f aca="false">+H66*6.95</f>
        <v>6.95</v>
      </c>
      <c r="J66" s="18" t="n">
        <v>0</v>
      </c>
      <c r="K66" s="18" t="n">
        <f aca="false">+J66*9.6</f>
        <v>0</v>
      </c>
      <c r="L66" s="18" t="n">
        <v>0</v>
      </c>
      <c r="M66" s="18" t="n">
        <f aca="false">+L66*9</f>
        <v>0</v>
      </c>
      <c r="N66" s="18" t="n">
        <v>0</v>
      </c>
      <c r="O66" s="18" t="n">
        <f aca="false">+N66*5</f>
        <v>0</v>
      </c>
      <c r="P66" s="18" t="n">
        <v>0</v>
      </c>
      <c r="Q66" s="18" t="n">
        <f aca="false">+P66*8.8</f>
        <v>0</v>
      </c>
      <c r="R66" s="18" t="n">
        <v>0</v>
      </c>
      <c r="S66" s="18" t="n">
        <f aca="false">+R66*2.95</f>
        <v>0</v>
      </c>
      <c r="T66" s="18" t="n">
        <v>0</v>
      </c>
      <c r="U66" s="18" t="n">
        <f aca="false">+T66*3.22</f>
        <v>0</v>
      </c>
      <c r="V66" s="18" t="n">
        <v>0</v>
      </c>
      <c r="W66" s="18" t="n">
        <f aca="false">+V66*6.32</f>
        <v>0</v>
      </c>
      <c r="X66" s="19" t="n">
        <f aca="false">+E66+G66+I66+K66+M66+O66+Q66+S66+U66+W66</f>
        <v>206.95</v>
      </c>
      <c r="Y66" s="20" t="n">
        <f aca="false">+X66/$X$124</f>
        <v>0.000532965657851139</v>
      </c>
    </row>
    <row r="67" customFormat="false" ht="15" hidden="false" customHeight="false" outlineLevel="0" collapsed="false">
      <c r="A67" s="0" t="n">
        <v>64</v>
      </c>
      <c r="B67" s="16" t="s">
        <v>100</v>
      </c>
      <c r="C67" s="17" t="s">
        <v>96</v>
      </c>
      <c r="D67" s="18" t="n">
        <v>200</v>
      </c>
      <c r="E67" s="18" t="n">
        <f aca="false">+D67*4</f>
        <v>800</v>
      </c>
      <c r="F67" s="18" t="n">
        <v>500</v>
      </c>
      <c r="G67" s="18" t="n">
        <f aca="false">+F67*0.96</f>
        <v>480</v>
      </c>
      <c r="H67" s="18" t="n">
        <v>0</v>
      </c>
      <c r="I67" s="18" t="n">
        <f aca="false">+H67*6.95</f>
        <v>0</v>
      </c>
      <c r="J67" s="18" t="n">
        <v>0</v>
      </c>
      <c r="K67" s="18" t="n">
        <f aca="false">+J67*9.6</f>
        <v>0</v>
      </c>
      <c r="L67" s="18" t="n">
        <v>25</v>
      </c>
      <c r="M67" s="18" t="n">
        <f aca="false">+L67*9</f>
        <v>225</v>
      </c>
      <c r="N67" s="18" t="n">
        <v>0</v>
      </c>
      <c r="O67" s="18" t="n">
        <f aca="false">+N67*5</f>
        <v>0</v>
      </c>
      <c r="P67" s="18" t="n">
        <v>0</v>
      </c>
      <c r="Q67" s="18" t="n">
        <f aca="false">+P67*8.8</f>
        <v>0</v>
      </c>
      <c r="R67" s="18" t="n">
        <v>0</v>
      </c>
      <c r="S67" s="18" t="n">
        <f aca="false">+R67*2.95</f>
        <v>0</v>
      </c>
      <c r="T67" s="18" t="n">
        <v>0</v>
      </c>
      <c r="U67" s="18" t="n">
        <f aca="false">+T67*3.22</f>
        <v>0</v>
      </c>
      <c r="V67" s="18" t="n">
        <v>0</v>
      </c>
      <c r="W67" s="18" t="n">
        <f aca="false">+V67*6.32</f>
        <v>0</v>
      </c>
      <c r="X67" s="19" t="n">
        <f aca="false">+E67+G67+I67+K67+M67+O67+Q67+S67+U67+W67</f>
        <v>1505</v>
      </c>
      <c r="Y67" s="20" t="n">
        <f aca="false">+X67/$X$124</f>
        <v>0.00387587975388241</v>
      </c>
    </row>
    <row r="68" customFormat="false" ht="15" hidden="false" customHeight="false" outlineLevel="0" collapsed="false">
      <c r="A68" s="0" t="n">
        <v>65</v>
      </c>
      <c r="B68" s="16" t="s">
        <v>101</v>
      </c>
      <c r="C68" s="17" t="s">
        <v>96</v>
      </c>
      <c r="D68" s="18" t="n">
        <v>0</v>
      </c>
      <c r="E68" s="18" t="n">
        <f aca="false">+D68*4</f>
        <v>0</v>
      </c>
      <c r="F68" s="18" t="n">
        <v>5000</v>
      </c>
      <c r="G68" s="18" t="n">
        <f aca="false">+F68*0.96</f>
        <v>4800</v>
      </c>
      <c r="H68" s="18" t="n">
        <v>0</v>
      </c>
      <c r="I68" s="18" t="n">
        <f aca="false">+H68*6.95</f>
        <v>0</v>
      </c>
      <c r="J68" s="18" t="n">
        <v>0</v>
      </c>
      <c r="K68" s="18" t="n">
        <f aca="false">+J68*9.6</f>
        <v>0</v>
      </c>
      <c r="L68" s="18" t="n">
        <v>0</v>
      </c>
      <c r="M68" s="18" t="n">
        <f aca="false">+L68*9</f>
        <v>0</v>
      </c>
      <c r="N68" s="18" t="n">
        <v>0</v>
      </c>
      <c r="O68" s="18" t="n">
        <f aca="false">+N68*5</f>
        <v>0</v>
      </c>
      <c r="P68" s="18" t="n">
        <v>0</v>
      </c>
      <c r="Q68" s="18" t="n">
        <f aca="false">+P68*8.8</f>
        <v>0</v>
      </c>
      <c r="R68" s="18" t="n">
        <v>0</v>
      </c>
      <c r="S68" s="18" t="n">
        <f aca="false">+R68*2.95</f>
        <v>0</v>
      </c>
      <c r="T68" s="18" t="n">
        <v>0</v>
      </c>
      <c r="U68" s="18" t="n">
        <f aca="false">+T68*3.22</f>
        <v>0</v>
      </c>
      <c r="V68" s="18" t="n">
        <v>0</v>
      </c>
      <c r="W68" s="18" t="n">
        <f aca="false">+V68*6.32</f>
        <v>0</v>
      </c>
      <c r="X68" s="19" t="n">
        <f aca="false">+E68+G68+I68+K68+M68+O68+Q68+S68+U68+W68</f>
        <v>4800</v>
      </c>
      <c r="Y68" s="20" t="n">
        <f aca="false">+X68/$X$124</f>
        <v>0.0123616098462695</v>
      </c>
    </row>
    <row r="69" customFormat="false" ht="15" hidden="false" customHeight="false" outlineLevel="0" collapsed="false">
      <c r="A69" s="0" t="n">
        <v>66</v>
      </c>
      <c r="B69" s="16" t="s">
        <v>102</v>
      </c>
      <c r="C69" s="17" t="s">
        <v>96</v>
      </c>
      <c r="D69" s="18" t="n">
        <v>150</v>
      </c>
      <c r="E69" s="18" t="n">
        <f aca="false">+D69*4</f>
        <v>600</v>
      </c>
      <c r="F69" s="18" t="n">
        <v>0</v>
      </c>
      <c r="G69" s="18" t="n">
        <f aca="false">+F69*0.96</f>
        <v>0</v>
      </c>
      <c r="H69" s="18" t="n">
        <v>0</v>
      </c>
      <c r="I69" s="18" t="n">
        <f aca="false">+H69*6.95</f>
        <v>0</v>
      </c>
      <c r="J69" s="18" t="n">
        <v>0</v>
      </c>
      <c r="K69" s="18" t="n">
        <f aca="false">+J69*9.6</f>
        <v>0</v>
      </c>
      <c r="L69" s="18" t="n">
        <v>0</v>
      </c>
      <c r="M69" s="18" t="n">
        <f aca="false">+L69*9</f>
        <v>0</v>
      </c>
      <c r="N69" s="18" t="n">
        <v>10</v>
      </c>
      <c r="O69" s="18" t="n">
        <f aca="false">+N69*5</f>
        <v>50</v>
      </c>
      <c r="P69" s="18" t="n">
        <v>10</v>
      </c>
      <c r="Q69" s="18" t="n">
        <f aca="false">+P69*8.8</f>
        <v>88</v>
      </c>
      <c r="R69" s="18" t="n">
        <v>0</v>
      </c>
      <c r="S69" s="18" t="n">
        <f aca="false">+R69*2.95</f>
        <v>0</v>
      </c>
      <c r="T69" s="18" t="n">
        <v>0</v>
      </c>
      <c r="U69" s="18" t="n">
        <f aca="false">+T69*3.22</f>
        <v>0</v>
      </c>
      <c r="V69" s="18" t="n">
        <v>0</v>
      </c>
      <c r="W69" s="18" t="n">
        <f aca="false">+V69*6.32</f>
        <v>0</v>
      </c>
      <c r="X69" s="19" t="n">
        <f aca="false">+E69+G69+I69+K69+M69+O69+Q69+S69+U69+W69</f>
        <v>738</v>
      </c>
      <c r="Y69" s="20" t="n">
        <f aca="false">+X69/$X$124</f>
        <v>0.00190059751386393</v>
      </c>
    </row>
    <row r="70" customFormat="false" ht="15" hidden="false" customHeight="false" outlineLevel="0" collapsed="false">
      <c r="A70" s="0" t="n">
        <v>67</v>
      </c>
      <c r="B70" s="16" t="s">
        <v>103</v>
      </c>
      <c r="C70" s="17" t="s">
        <v>96</v>
      </c>
      <c r="D70" s="18" t="n">
        <v>50</v>
      </c>
      <c r="E70" s="18" t="n">
        <f aca="false">+D70*4</f>
        <v>200</v>
      </c>
      <c r="F70" s="18" t="n">
        <v>200</v>
      </c>
      <c r="G70" s="18" t="n">
        <f aca="false">+F70*0.96</f>
        <v>192</v>
      </c>
      <c r="H70" s="18" t="n">
        <v>5</v>
      </c>
      <c r="I70" s="18" t="n">
        <f aca="false">+H70*6.95</f>
        <v>34.75</v>
      </c>
      <c r="J70" s="18" t="n">
        <v>0</v>
      </c>
      <c r="K70" s="18" t="n">
        <f aca="false">+J70*9.6</f>
        <v>0</v>
      </c>
      <c r="L70" s="18" t="n">
        <v>0</v>
      </c>
      <c r="M70" s="18" t="n">
        <f aca="false">+L70*9</f>
        <v>0</v>
      </c>
      <c r="N70" s="18" t="n">
        <v>0</v>
      </c>
      <c r="O70" s="18" t="n">
        <f aca="false">+N70*5</f>
        <v>0</v>
      </c>
      <c r="P70" s="18" t="n">
        <v>0</v>
      </c>
      <c r="Q70" s="18" t="n">
        <f aca="false">+P70*8.8</f>
        <v>0</v>
      </c>
      <c r="R70" s="18" t="n">
        <v>0</v>
      </c>
      <c r="S70" s="18" t="n">
        <f aca="false">+R70*2.95</f>
        <v>0</v>
      </c>
      <c r="T70" s="18" t="n">
        <v>0</v>
      </c>
      <c r="U70" s="18" t="n">
        <f aca="false">+T70*3.22</f>
        <v>0</v>
      </c>
      <c r="V70" s="18" t="n">
        <v>10</v>
      </c>
      <c r="W70" s="18" t="n">
        <f aca="false">+V70*6.32</f>
        <v>63.2</v>
      </c>
      <c r="X70" s="19" t="n">
        <f aca="false">+E70+G70+I70+K70+M70+O70+Q70+S70+U70+W70</f>
        <v>489.95</v>
      </c>
      <c r="Y70" s="20" t="n">
        <f aca="false">+X70/$X$124</f>
        <v>0.00126178557170411</v>
      </c>
    </row>
    <row r="71" customFormat="false" ht="15" hidden="false" customHeight="false" outlineLevel="0" collapsed="false">
      <c r="A71" s="0" t="n">
        <v>68</v>
      </c>
      <c r="B71" s="22"/>
      <c r="C71" s="22" t="s">
        <v>104</v>
      </c>
      <c r="D71" s="23" t="n">
        <f aca="false">SUM(D63:D70)</f>
        <v>1300</v>
      </c>
      <c r="E71" s="23" t="n">
        <f aca="false">SUM(E63:E70)</f>
        <v>5200</v>
      </c>
      <c r="F71" s="23" t="n">
        <f aca="false">SUM(F63:F70)</f>
        <v>9700</v>
      </c>
      <c r="G71" s="23" t="n">
        <f aca="false">SUM(G63:G70)</f>
        <v>9312</v>
      </c>
      <c r="H71" s="23" t="n">
        <f aca="false">SUM(H63:H70)</f>
        <v>393</v>
      </c>
      <c r="I71" s="23" t="n">
        <f aca="false">SUM(I63:I70)</f>
        <v>2731.35</v>
      </c>
      <c r="J71" s="23" t="n">
        <f aca="false">SUM(J63:J70)</f>
        <v>0</v>
      </c>
      <c r="K71" s="23" t="n">
        <f aca="false">SUM(K63:K70)</f>
        <v>0</v>
      </c>
      <c r="L71" s="23" t="n">
        <f aca="false">SUM(L63:L70)</f>
        <v>75</v>
      </c>
      <c r="M71" s="23" t="n">
        <f aca="false">SUM(M63:M70)</f>
        <v>675</v>
      </c>
      <c r="N71" s="23" t="n">
        <f aca="false">SUM(N63:N70)</f>
        <v>70</v>
      </c>
      <c r="O71" s="23" t="n">
        <f aca="false">SUM(O63:O70)</f>
        <v>350</v>
      </c>
      <c r="P71" s="23" t="n">
        <f aca="false">SUM(P63:P70)</f>
        <v>30</v>
      </c>
      <c r="Q71" s="23" t="n">
        <f aca="false">SUM(Q63:Q70)</f>
        <v>264</v>
      </c>
      <c r="R71" s="23" t="n">
        <f aca="false">SUM(R63:R70)</f>
        <v>20</v>
      </c>
      <c r="S71" s="23" t="n">
        <f aca="false">SUM(S63:S70)</f>
        <v>59</v>
      </c>
      <c r="T71" s="23" t="n">
        <f aca="false">SUM(T63:T70)</f>
        <v>0</v>
      </c>
      <c r="U71" s="23" t="n">
        <f aca="false">SUM(U63:U70)</f>
        <v>0</v>
      </c>
      <c r="V71" s="23" t="n">
        <f aca="false">SUM(V63:V70)</f>
        <v>55</v>
      </c>
      <c r="W71" s="23" t="n">
        <f aca="false">+V71*6.32</f>
        <v>347.6</v>
      </c>
      <c r="X71" s="23" t="n">
        <f aca="false">SUM(X63:X70)</f>
        <v>18938.95</v>
      </c>
      <c r="Y71" s="24" t="n">
        <f aca="false">+X71/$X$124</f>
        <v>0.0487741480829178</v>
      </c>
    </row>
    <row r="72" customFormat="false" ht="15" hidden="false" customHeight="false" outlineLevel="0" collapsed="false">
      <c r="A72" s="0" t="n">
        <v>69</v>
      </c>
      <c r="B72" s="16" t="s">
        <v>105</v>
      </c>
      <c r="C72" s="17" t="s">
        <v>106</v>
      </c>
      <c r="D72" s="18" t="n">
        <v>400</v>
      </c>
      <c r="E72" s="18" t="n">
        <f aca="false">+D72*4</f>
        <v>1600</v>
      </c>
      <c r="F72" s="18" t="n">
        <v>0</v>
      </c>
      <c r="G72" s="18" t="n">
        <f aca="false">+F72*0.96</f>
        <v>0</v>
      </c>
      <c r="H72" s="18" t="n">
        <v>4</v>
      </c>
      <c r="I72" s="18" t="n">
        <f aca="false">+H72*6.95</f>
        <v>27.8</v>
      </c>
      <c r="J72" s="18" t="n">
        <v>7</v>
      </c>
      <c r="K72" s="18" t="n">
        <f aca="false">+J72*9.6</f>
        <v>67.2</v>
      </c>
      <c r="L72" s="18" t="n">
        <v>40</v>
      </c>
      <c r="M72" s="18" t="n">
        <f aca="false">+L72*9</f>
        <v>360</v>
      </c>
      <c r="N72" s="18" t="n">
        <v>0</v>
      </c>
      <c r="O72" s="18" t="n">
        <f aca="false">+N72*5</f>
        <v>0</v>
      </c>
      <c r="P72" s="18" t="n">
        <v>25</v>
      </c>
      <c r="Q72" s="18" t="n">
        <f aca="false">+P72*8.8</f>
        <v>220</v>
      </c>
      <c r="R72" s="18" t="n">
        <v>0</v>
      </c>
      <c r="S72" s="18" t="n">
        <f aca="false">+R72*2.95</f>
        <v>0</v>
      </c>
      <c r="T72" s="18" t="n">
        <v>4</v>
      </c>
      <c r="U72" s="18" t="n">
        <f aca="false">+T72*3.22</f>
        <v>12.88</v>
      </c>
      <c r="V72" s="18" t="n">
        <v>0</v>
      </c>
      <c r="W72" s="18" t="n">
        <f aca="false">+V72*6.32</f>
        <v>0</v>
      </c>
      <c r="X72" s="19" t="n">
        <f aca="false">+E72+G72+I72+K72+M72+O72+Q72+S72+U72+W72</f>
        <v>2287.88</v>
      </c>
      <c r="Y72" s="20" t="n">
        <f aca="false">+X72/$X$124</f>
        <v>0.00589205831980896</v>
      </c>
    </row>
    <row r="73" customFormat="false" ht="15" hidden="false" customHeight="false" outlineLevel="0" collapsed="false">
      <c r="A73" s="0" t="n">
        <v>70</v>
      </c>
      <c r="B73" s="16" t="s">
        <v>107</v>
      </c>
      <c r="C73" s="17" t="s">
        <v>106</v>
      </c>
      <c r="D73" s="18" t="n">
        <v>0</v>
      </c>
      <c r="E73" s="18" t="n">
        <f aca="false">+D73*4</f>
        <v>0</v>
      </c>
      <c r="F73" s="18" t="n">
        <v>0</v>
      </c>
      <c r="G73" s="18" t="n">
        <f aca="false">+F73*0.96</f>
        <v>0</v>
      </c>
      <c r="H73" s="18" t="n">
        <v>3</v>
      </c>
      <c r="I73" s="18" t="n">
        <f aca="false">+H73*6.95</f>
        <v>20.85</v>
      </c>
      <c r="J73" s="18" t="n">
        <v>0</v>
      </c>
      <c r="K73" s="18" t="n">
        <f aca="false">+J73*9.6</f>
        <v>0</v>
      </c>
      <c r="L73" s="18" t="n">
        <v>25</v>
      </c>
      <c r="M73" s="18" t="n">
        <f aca="false">+L73*9</f>
        <v>225</v>
      </c>
      <c r="N73" s="18" t="n">
        <v>0</v>
      </c>
      <c r="O73" s="18" t="n">
        <f aca="false">+N73*5</f>
        <v>0</v>
      </c>
      <c r="P73" s="18" t="n">
        <v>0</v>
      </c>
      <c r="Q73" s="18" t="n">
        <f aca="false">+P73*8.8</f>
        <v>0</v>
      </c>
      <c r="R73" s="18" t="n">
        <v>0</v>
      </c>
      <c r="S73" s="18" t="n">
        <f aca="false">+R73*2.95</f>
        <v>0</v>
      </c>
      <c r="T73" s="18" t="n">
        <v>0</v>
      </c>
      <c r="U73" s="18" t="n">
        <f aca="false">+T73*3.22</f>
        <v>0</v>
      </c>
      <c r="V73" s="18" t="n">
        <v>0</v>
      </c>
      <c r="W73" s="18" t="n">
        <f aca="false">+V73*6.32</f>
        <v>0</v>
      </c>
      <c r="X73" s="19" t="n">
        <f aca="false">+E73+G73+I73+K73+M73+O73+Q73+S73+U73+W73</f>
        <v>245.85</v>
      </c>
      <c r="Y73" s="20" t="n">
        <f aca="false">+X73/$X$124</f>
        <v>0.000633146204313615</v>
      </c>
    </row>
    <row r="74" customFormat="false" ht="15" hidden="false" customHeight="false" outlineLevel="0" collapsed="false">
      <c r="A74" s="0" t="n">
        <v>71</v>
      </c>
      <c r="B74" s="21" t="s">
        <v>108</v>
      </c>
      <c r="C74" s="17" t="s">
        <v>106</v>
      </c>
      <c r="D74" s="18" t="n">
        <v>421</v>
      </c>
      <c r="E74" s="18" t="n">
        <f aca="false">+D74*4</f>
        <v>1684</v>
      </c>
      <c r="F74" s="18" t="n">
        <v>1020</v>
      </c>
      <c r="G74" s="18" t="n">
        <f aca="false">+F74*0.96</f>
        <v>979.2</v>
      </c>
      <c r="H74" s="18" t="n">
        <v>74</v>
      </c>
      <c r="I74" s="18" t="n">
        <f aca="false">+H74*6.95</f>
        <v>514.3</v>
      </c>
      <c r="J74" s="18" t="n">
        <v>5</v>
      </c>
      <c r="K74" s="18" t="n">
        <f aca="false">+J74*9.6</f>
        <v>48</v>
      </c>
      <c r="L74" s="18" t="n">
        <v>52</v>
      </c>
      <c r="M74" s="18" t="n">
        <f aca="false">+L74*9</f>
        <v>468</v>
      </c>
      <c r="N74" s="18" t="n">
        <v>25</v>
      </c>
      <c r="O74" s="18" t="n">
        <f aca="false">+N74*5</f>
        <v>125</v>
      </c>
      <c r="P74" s="18" t="n">
        <v>58</v>
      </c>
      <c r="Q74" s="18" t="n">
        <f aca="false">+P74*8.8</f>
        <v>510.4</v>
      </c>
      <c r="R74" s="18" t="n">
        <v>0</v>
      </c>
      <c r="S74" s="18" t="n">
        <f aca="false">+R74*2.95</f>
        <v>0</v>
      </c>
      <c r="T74" s="18" t="n">
        <v>12</v>
      </c>
      <c r="U74" s="18" t="n">
        <f aca="false">+T74*3.22</f>
        <v>38.64</v>
      </c>
      <c r="V74" s="18" t="n">
        <v>20</v>
      </c>
      <c r="W74" s="18" t="n">
        <f aca="false">+V74*6.32</f>
        <v>126.4</v>
      </c>
      <c r="X74" s="19" t="n">
        <f aca="false">+E74+G74+I74+K74+M74+O74+Q74+S74+U74+W74</f>
        <v>4493.94</v>
      </c>
      <c r="Y74" s="20" t="n">
        <f aca="false">+X74/$X$124</f>
        <v>0.0115734026984467</v>
      </c>
    </row>
    <row r="75" customFormat="false" ht="15" hidden="false" customHeight="false" outlineLevel="0" collapsed="false">
      <c r="A75" s="0" t="n">
        <v>72</v>
      </c>
      <c r="B75" s="16" t="s">
        <v>109</v>
      </c>
      <c r="C75" s="17" t="s">
        <v>106</v>
      </c>
      <c r="D75" s="18" t="n">
        <v>50</v>
      </c>
      <c r="E75" s="18" t="n">
        <f aca="false">+D75*4</f>
        <v>200</v>
      </c>
      <c r="F75" s="18" t="n">
        <v>0</v>
      </c>
      <c r="G75" s="18" t="n">
        <f aca="false">+F75*0.96</f>
        <v>0</v>
      </c>
      <c r="H75" s="18" t="n">
        <v>0</v>
      </c>
      <c r="I75" s="18" t="n">
        <f aca="false">+H75*6.95</f>
        <v>0</v>
      </c>
      <c r="J75" s="18" t="n">
        <v>5</v>
      </c>
      <c r="K75" s="18" t="n">
        <f aca="false">+J75*9.6</f>
        <v>48</v>
      </c>
      <c r="L75" s="18" t="n">
        <v>6</v>
      </c>
      <c r="M75" s="18" t="n">
        <f aca="false">+L75*9</f>
        <v>54</v>
      </c>
      <c r="N75" s="18" t="n">
        <v>0</v>
      </c>
      <c r="O75" s="18" t="n">
        <f aca="false">+N75*5</f>
        <v>0</v>
      </c>
      <c r="P75" s="18" t="n">
        <v>5</v>
      </c>
      <c r="Q75" s="18" t="n">
        <f aca="false">+P75*8.8</f>
        <v>44</v>
      </c>
      <c r="R75" s="18" t="n">
        <v>0</v>
      </c>
      <c r="S75" s="18" t="n">
        <f aca="false">+R75*2.95</f>
        <v>0</v>
      </c>
      <c r="T75" s="18" t="n">
        <v>0</v>
      </c>
      <c r="U75" s="18" t="n">
        <f aca="false">+T75*3.22</f>
        <v>0</v>
      </c>
      <c r="V75" s="18" t="n">
        <v>10</v>
      </c>
      <c r="W75" s="18" t="n">
        <f aca="false">+V75*6.32</f>
        <v>63.2</v>
      </c>
      <c r="X75" s="19" t="n">
        <f aca="false">+E75+G75+I75+K75+M75+O75+Q75+S75+U75+W75</f>
        <v>409.2</v>
      </c>
      <c r="Y75" s="20" t="n">
        <f aca="false">+X75/$X$124</f>
        <v>0.00105382723939447</v>
      </c>
    </row>
    <row r="76" customFormat="false" ht="15" hidden="false" customHeight="false" outlineLevel="0" collapsed="false">
      <c r="A76" s="0" t="n">
        <v>73</v>
      </c>
      <c r="B76" s="16" t="s">
        <v>110</v>
      </c>
      <c r="C76" s="17" t="s">
        <v>106</v>
      </c>
      <c r="D76" s="18" t="n">
        <v>1102</v>
      </c>
      <c r="E76" s="18" t="n">
        <f aca="false">+D76*4</f>
        <v>4408</v>
      </c>
      <c r="F76" s="18" t="n">
        <v>495</v>
      </c>
      <c r="G76" s="18" t="n">
        <f aca="false">+F76*0.96</f>
        <v>475.2</v>
      </c>
      <c r="H76" s="18" t="n">
        <v>0</v>
      </c>
      <c r="I76" s="18" t="n">
        <f aca="false">+H76*6.95</f>
        <v>0</v>
      </c>
      <c r="J76" s="18" t="n">
        <v>18</v>
      </c>
      <c r="K76" s="18" t="n">
        <f aca="false">+J76*9.6</f>
        <v>172.8</v>
      </c>
      <c r="L76" s="18" t="n">
        <v>0</v>
      </c>
      <c r="M76" s="18" t="n">
        <f aca="false">+L76*9</f>
        <v>0</v>
      </c>
      <c r="N76" s="18" t="n">
        <v>20</v>
      </c>
      <c r="O76" s="18" t="n">
        <f aca="false">+N76*5</f>
        <v>100</v>
      </c>
      <c r="P76" s="18" t="n">
        <v>36</v>
      </c>
      <c r="Q76" s="18" t="n">
        <f aca="false">+P76*8.8</f>
        <v>316.8</v>
      </c>
      <c r="R76" s="18" t="n">
        <v>0</v>
      </c>
      <c r="S76" s="18" t="n">
        <f aca="false">+R76*2.95</f>
        <v>0</v>
      </c>
      <c r="T76" s="18" t="n">
        <v>0</v>
      </c>
      <c r="U76" s="18" t="n">
        <f aca="false">+T76*3.22</f>
        <v>0</v>
      </c>
      <c r="V76" s="18" t="n">
        <v>32</v>
      </c>
      <c r="W76" s="18" t="n">
        <f aca="false">+V76*6.32</f>
        <v>202.24</v>
      </c>
      <c r="X76" s="19" t="n">
        <f aca="false">+E76+G76+I76+K76+M76+O76+Q76+S76+U76+W76</f>
        <v>5675.04</v>
      </c>
      <c r="Y76" s="20" t="n">
        <f aca="false">+X76/$X$124</f>
        <v>0.0146151313212444</v>
      </c>
    </row>
    <row r="77" customFormat="false" ht="15" hidden="false" customHeight="false" outlineLevel="0" collapsed="false">
      <c r="A77" s="0" t="n">
        <v>74</v>
      </c>
      <c r="B77" s="16" t="s">
        <v>111</v>
      </c>
      <c r="C77" s="17" t="s">
        <v>106</v>
      </c>
      <c r="D77" s="18" t="n">
        <v>0</v>
      </c>
      <c r="E77" s="18" t="n">
        <f aca="false">+D77*4</f>
        <v>0</v>
      </c>
      <c r="F77" s="18" t="n">
        <v>200</v>
      </c>
      <c r="G77" s="18" t="n">
        <f aca="false">+F77*0.96</f>
        <v>192</v>
      </c>
      <c r="H77" s="18" t="n">
        <v>10</v>
      </c>
      <c r="I77" s="18" t="n">
        <f aca="false">+H77*6.95</f>
        <v>69.5</v>
      </c>
      <c r="J77" s="18" t="n">
        <v>0</v>
      </c>
      <c r="K77" s="18" t="n">
        <f aca="false">+J77*9.6</f>
        <v>0</v>
      </c>
      <c r="L77" s="18" t="n">
        <v>0</v>
      </c>
      <c r="M77" s="18" t="n">
        <f aca="false">+L77*9</f>
        <v>0</v>
      </c>
      <c r="N77" s="18" t="n">
        <v>0</v>
      </c>
      <c r="O77" s="18" t="n">
        <f aca="false">+N77*5</f>
        <v>0</v>
      </c>
      <c r="P77" s="18" t="n">
        <v>0</v>
      </c>
      <c r="Q77" s="18" t="n">
        <f aca="false">+P77*8.8</f>
        <v>0</v>
      </c>
      <c r="R77" s="18" t="n">
        <v>0</v>
      </c>
      <c r="S77" s="18" t="n">
        <f aca="false">+R77*2.95</f>
        <v>0</v>
      </c>
      <c r="T77" s="18" t="n">
        <v>0</v>
      </c>
      <c r="U77" s="18" t="n">
        <f aca="false">+T77*3.22</f>
        <v>0</v>
      </c>
      <c r="V77" s="18" t="n">
        <v>0</v>
      </c>
      <c r="W77" s="18" t="n">
        <f aca="false">+V77*6.32</f>
        <v>0</v>
      </c>
      <c r="X77" s="19" t="n">
        <f aca="false">+E77+G77+I77+K77+M77+O77+Q77+S77+U77+W77</f>
        <v>261.5</v>
      </c>
      <c r="Y77" s="20" t="n">
        <f aca="false">+X77/$X$124</f>
        <v>0.000673450203083223</v>
      </c>
    </row>
    <row r="78" customFormat="false" ht="15" hidden="false" customHeight="false" outlineLevel="0" collapsed="false">
      <c r="A78" s="0" t="n">
        <v>75</v>
      </c>
      <c r="B78" s="16" t="s">
        <v>112</v>
      </c>
      <c r="C78" s="17" t="s">
        <v>106</v>
      </c>
      <c r="D78" s="18" t="n">
        <v>20</v>
      </c>
      <c r="E78" s="18" t="n">
        <f aca="false">+D78*4</f>
        <v>80</v>
      </c>
      <c r="F78" s="18" t="n">
        <v>50</v>
      </c>
      <c r="G78" s="18" t="n">
        <f aca="false">+F78*0.96</f>
        <v>48</v>
      </c>
      <c r="H78" s="18" t="n">
        <v>10</v>
      </c>
      <c r="I78" s="18" t="n">
        <f aca="false">+H78*6.95</f>
        <v>69.5</v>
      </c>
      <c r="J78" s="18" t="n">
        <v>10</v>
      </c>
      <c r="K78" s="18" t="n">
        <f aca="false">+J78*9.6</f>
        <v>96</v>
      </c>
      <c r="L78" s="18" t="n">
        <v>5</v>
      </c>
      <c r="M78" s="18" t="n">
        <f aca="false">+L78*9</f>
        <v>45</v>
      </c>
      <c r="N78" s="18" t="n">
        <v>20</v>
      </c>
      <c r="O78" s="18" t="n">
        <f aca="false">+N78*5</f>
        <v>100</v>
      </c>
      <c r="P78" s="18" t="n">
        <v>5</v>
      </c>
      <c r="Q78" s="18" t="n">
        <f aca="false">+P78*8.8</f>
        <v>44</v>
      </c>
      <c r="R78" s="18" t="n">
        <v>10</v>
      </c>
      <c r="S78" s="18" t="n">
        <f aca="false">+R78*2.95</f>
        <v>29.5</v>
      </c>
      <c r="T78" s="18" t="n">
        <v>10</v>
      </c>
      <c r="U78" s="18" t="n">
        <f aca="false">+T78*3.22</f>
        <v>32.2</v>
      </c>
      <c r="V78" s="18" t="n">
        <v>10</v>
      </c>
      <c r="W78" s="18" t="n">
        <f aca="false">+V78*6.32</f>
        <v>63.2</v>
      </c>
      <c r="X78" s="19" t="n">
        <f aca="false">+E78+G78+I78+K78+M78+O78+Q78+S78+U78+W78</f>
        <v>607.4</v>
      </c>
      <c r="Y78" s="20" t="n">
        <f aca="false">+X78/$X$124</f>
        <v>0.00156425871263002</v>
      </c>
    </row>
    <row r="79" customFormat="false" ht="15" hidden="false" customHeight="false" outlineLevel="0" collapsed="false">
      <c r="A79" s="0" t="n">
        <v>76</v>
      </c>
      <c r="B79" s="16" t="s">
        <v>113</v>
      </c>
      <c r="C79" s="17" t="s">
        <v>106</v>
      </c>
      <c r="D79" s="18" t="n">
        <v>25</v>
      </c>
      <c r="E79" s="18" t="n">
        <f aca="false">+D79*4</f>
        <v>100</v>
      </c>
      <c r="F79" s="18" t="n">
        <v>100</v>
      </c>
      <c r="G79" s="18" t="n">
        <f aca="false">+F79*0.96</f>
        <v>96</v>
      </c>
      <c r="H79" s="18" t="n">
        <v>0</v>
      </c>
      <c r="I79" s="18" t="n">
        <f aca="false">+H79*6.95</f>
        <v>0</v>
      </c>
      <c r="J79" s="18" t="n">
        <v>4</v>
      </c>
      <c r="K79" s="18" t="n">
        <f aca="false">+J79*9.6</f>
        <v>38.4</v>
      </c>
      <c r="L79" s="18" t="n">
        <v>5</v>
      </c>
      <c r="M79" s="18" t="n">
        <f aca="false">+L79*9</f>
        <v>45</v>
      </c>
      <c r="N79" s="18" t="n">
        <v>0</v>
      </c>
      <c r="O79" s="18" t="n">
        <f aca="false">+N79*5</f>
        <v>0</v>
      </c>
      <c r="P79" s="18" t="n">
        <v>0</v>
      </c>
      <c r="Q79" s="18" t="n">
        <f aca="false">+P79*8.8</f>
        <v>0</v>
      </c>
      <c r="R79" s="18" t="n">
        <v>0</v>
      </c>
      <c r="S79" s="18" t="n">
        <f aca="false">+R79*2.95</f>
        <v>0</v>
      </c>
      <c r="T79" s="18" t="n">
        <v>0</v>
      </c>
      <c r="U79" s="18" t="n">
        <f aca="false">+T79*3.22</f>
        <v>0</v>
      </c>
      <c r="V79" s="18" t="n">
        <v>6</v>
      </c>
      <c r="W79" s="18" t="n">
        <f aca="false">+V79*6.32</f>
        <v>37.92</v>
      </c>
      <c r="X79" s="19" t="n">
        <f aca="false">+E79+G79+I79+K79+M79+O79+Q79+S79+U79+W79</f>
        <v>317.32</v>
      </c>
      <c r="Y79" s="20" t="n">
        <f aca="false">+X79/$X$124</f>
        <v>0.000817205424253798</v>
      </c>
    </row>
    <row r="80" customFormat="false" ht="15" hidden="false" customHeight="false" outlineLevel="0" collapsed="false">
      <c r="A80" s="0" t="n">
        <v>77</v>
      </c>
      <c r="B80" s="16" t="s">
        <v>114</v>
      </c>
      <c r="C80" s="17" t="s">
        <v>106</v>
      </c>
      <c r="D80" s="18" t="n">
        <v>40</v>
      </c>
      <c r="E80" s="18" t="n">
        <f aca="false">+D80*4</f>
        <v>160</v>
      </c>
      <c r="F80" s="18" t="n">
        <v>50</v>
      </c>
      <c r="G80" s="18" t="n">
        <f aca="false">+F80*0.96</f>
        <v>48</v>
      </c>
      <c r="H80" s="18" t="n">
        <v>0</v>
      </c>
      <c r="I80" s="18" t="n">
        <f aca="false">+H80*6.95</f>
        <v>0</v>
      </c>
      <c r="J80" s="18" t="n">
        <v>8</v>
      </c>
      <c r="K80" s="18" t="n">
        <f aca="false">+J80*9.6</f>
        <v>76.8</v>
      </c>
      <c r="L80" s="18" t="n">
        <v>8</v>
      </c>
      <c r="M80" s="18" t="n">
        <f aca="false">+L80*9</f>
        <v>72</v>
      </c>
      <c r="N80" s="18" t="n">
        <v>10</v>
      </c>
      <c r="O80" s="18" t="n">
        <f aca="false">+N80*5</f>
        <v>50</v>
      </c>
      <c r="P80" s="18" t="n">
        <v>0</v>
      </c>
      <c r="Q80" s="18" t="n">
        <f aca="false">+P80*8.8</f>
        <v>0</v>
      </c>
      <c r="R80" s="18" t="n">
        <v>0</v>
      </c>
      <c r="S80" s="18" t="n">
        <f aca="false">+R80*2.95</f>
        <v>0</v>
      </c>
      <c r="T80" s="18" t="n">
        <v>10</v>
      </c>
      <c r="U80" s="18" t="n">
        <f aca="false">+T80*3.22</f>
        <v>32.2</v>
      </c>
      <c r="V80" s="18" t="n">
        <v>0</v>
      </c>
      <c r="W80" s="18" t="n">
        <f aca="false">+V80*6.32</f>
        <v>0</v>
      </c>
      <c r="X80" s="19" t="n">
        <f aca="false">+E80+G80+I80+K80+M80+O80+Q80+S80+U80+W80</f>
        <v>439</v>
      </c>
      <c r="Y80" s="20" t="n">
        <f aca="false">+X80/$X$124</f>
        <v>0.00113057223385673</v>
      </c>
    </row>
    <row r="81" customFormat="false" ht="15" hidden="false" customHeight="false" outlineLevel="0" collapsed="false">
      <c r="A81" s="0" t="n">
        <v>78</v>
      </c>
      <c r="B81" s="16" t="s">
        <v>115</v>
      </c>
      <c r="C81" s="17" t="s">
        <v>106</v>
      </c>
      <c r="D81" s="18" t="n">
        <v>100</v>
      </c>
      <c r="E81" s="18" t="n">
        <f aca="false">+D81*4</f>
        <v>400</v>
      </c>
      <c r="F81" s="18" t="n">
        <v>400</v>
      </c>
      <c r="G81" s="18" t="n">
        <f aca="false">+F81*0.96</f>
        <v>384</v>
      </c>
      <c r="H81" s="18" t="n">
        <v>12</v>
      </c>
      <c r="I81" s="18" t="n">
        <f aca="false">+H81*6.95</f>
        <v>83.4</v>
      </c>
      <c r="J81" s="18" t="n">
        <v>0</v>
      </c>
      <c r="K81" s="18" t="n">
        <f aca="false">+J81*9.6</f>
        <v>0</v>
      </c>
      <c r="L81" s="18" t="n">
        <v>12</v>
      </c>
      <c r="M81" s="18" t="n">
        <f aca="false">+L81*9</f>
        <v>108</v>
      </c>
      <c r="N81" s="18" t="n">
        <v>0</v>
      </c>
      <c r="O81" s="18" t="n">
        <f aca="false">+N81*5</f>
        <v>0</v>
      </c>
      <c r="P81" s="18" t="n">
        <v>0</v>
      </c>
      <c r="Q81" s="18" t="n">
        <f aca="false">+P81*8.8</f>
        <v>0</v>
      </c>
      <c r="R81" s="18" t="n">
        <v>0</v>
      </c>
      <c r="S81" s="18" t="n">
        <f aca="false">+R81*2.95</f>
        <v>0</v>
      </c>
      <c r="T81" s="18" t="n">
        <v>10</v>
      </c>
      <c r="U81" s="18" t="n">
        <f aca="false">+T81*3.22</f>
        <v>32.2</v>
      </c>
      <c r="V81" s="18" t="n">
        <v>0</v>
      </c>
      <c r="W81" s="18" t="n">
        <f aca="false">+V81*6.32</f>
        <v>0</v>
      </c>
      <c r="X81" s="19" t="n">
        <f aca="false">+E81+G81+I81+K81+M81+O81+Q81+S81+U81+W81</f>
        <v>1007.6</v>
      </c>
      <c r="Y81" s="20" t="n">
        <f aca="false">+X81/$X$124</f>
        <v>0.00259490793356273</v>
      </c>
    </row>
    <row r="82" customFormat="false" ht="15" hidden="false" customHeight="false" outlineLevel="0" collapsed="false">
      <c r="A82" s="0" t="n">
        <v>79</v>
      </c>
      <c r="B82" s="16" t="s">
        <v>116</v>
      </c>
      <c r="C82" s="17" t="s">
        <v>106</v>
      </c>
      <c r="D82" s="18" t="n">
        <v>3</v>
      </c>
      <c r="E82" s="18" t="n">
        <f aca="false">+D82*4</f>
        <v>12</v>
      </c>
      <c r="F82" s="18" t="n">
        <v>0</v>
      </c>
      <c r="G82" s="18" t="n">
        <f aca="false">+F82*0.96</f>
        <v>0</v>
      </c>
      <c r="H82" s="18" t="n">
        <v>0</v>
      </c>
      <c r="I82" s="18" t="n">
        <f aca="false">+H82*6.95</f>
        <v>0</v>
      </c>
      <c r="J82" s="18" t="n">
        <v>0</v>
      </c>
      <c r="K82" s="18" t="n">
        <f aca="false">+J82*9.6</f>
        <v>0</v>
      </c>
      <c r="L82" s="18" t="n">
        <v>0</v>
      </c>
      <c r="M82" s="18" t="n">
        <f aca="false">+L82*9</f>
        <v>0</v>
      </c>
      <c r="N82" s="18" t="n">
        <v>1</v>
      </c>
      <c r="O82" s="18" t="n">
        <f aca="false">+N82*5</f>
        <v>5</v>
      </c>
      <c r="P82" s="18" t="n">
        <v>0</v>
      </c>
      <c r="Q82" s="18" t="n">
        <f aca="false">+P82*8.8</f>
        <v>0</v>
      </c>
      <c r="R82" s="18" t="n">
        <v>0</v>
      </c>
      <c r="S82" s="18" t="n">
        <f aca="false">+R82*2.95</f>
        <v>0</v>
      </c>
      <c r="T82" s="18" t="n">
        <v>0</v>
      </c>
      <c r="U82" s="18" t="n">
        <f aca="false">+T82*3.22</f>
        <v>0</v>
      </c>
      <c r="V82" s="18" t="n">
        <v>0</v>
      </c>
      <c r="W82" s="18" t="n">
        <f aca="false">+V82*6.32</f>
        <v>0</v>
      </c>
      <c r="X82" s="19" t="n">
        <f aca="false">+E82+G82+I82+K82+M82+O82+Q82+S82+U82+W82</f>
        <v>17</v>
      </c>
      <c r="Y82" s="20" t="n">
        <f aca="false">+X82/$X$124</f>
        <v>4.37807015388711E-005</v>
      </c>
    </row>
    <row r="83" customFormat="false" ht="15" hidden="false" customHeight="false" outlineLevel="0" collapsed="false">
      <c r="A83" s="0" t="n">
        <v>80</v>
      </c>
      <c r="B83" s="16" t="s">
        <v>117</v>
      </c>
      <c r="C83" s="17" t="s">
        <v>106</v>
      </c>
      <c r="D83" s="18" t="n">
        <v>25</v>
      </c>
      <c r="E83" s="18" t="n">
        <f aca="false">+D83*4</f>
        <v>100</v>
      </c>
      <c r="F83" s="18" t="n">
        <v>0</v>
      </c>
      <c r="G83" s="18" t="n">
        <f aca="false">+F83*0.96</f>
        <v>0</v>
      </c>
      <c r="H83" s="18" t="n">
        <v>0</v>
      </c>
      <c r="I83" s="18" t="n">
        <f aca="false">+H83*6.95</f>
        <v>0</v>
      </c>
      <c r="J83" s="18" t="n">
        <v>3</v>
      </c>
      <c r="K83" s="18" t="n">
        <f aca="false">+J83*9.6</f>
        <v>28.8</v>
      </c>
      <c r="L83" s="18" t="n">
        <v>3</v>
      </c>
      <c r="M83" s="18" t="n">
        <f aca="false">+L83*9</f>
        <v>27</v>
      </c>
      <c r="N83" s="18" t="n">
        <v>0</v>
      </c>
      <c r="O83" s="18" t="n">
        <f aca="false">+N83*5</f>
        <v>0</v>
      </c>
      <c r="P83" s="18" t="n">
        <v>0</v>
      </c>
      <c r="Q83" s="18" t="n">
        <f aca="false">+P83*8.8</f>
        <v>0</v>
      </c>
      <c r="R83" s="18" t="n">
        <v>0</v>
      </c>
      <c r="S83" s="18" t="n">
        <f aca="false">+R83*2.95</f>
        <v>0</v>
      </c>
      <c r="T83" s="18" t="n">
        <v>3</v>
      </c>
      <c r="U83" s="18" t="n">
        <f aca="false">+T83*3.22</f>
        <v>9.66</v>
      </c>
      <c r="V83" s="18" t="n">
        <v>0</v>
      </c>
      <c r="W83" s="18" t="n">
        <f aca="false">+V83*6.32</f>
        <v>0</v>
      </c>
      <c r="X83" s="19" t="n">
        <f aca="false">+E83+G83+I83+K83+M83+O83+Q83+S83+U83+W83</f>
        <v>165.46</v>
      </c>
      <c r="Y83" s="20" t="n">
        <f aca="false">+X83/$X$124</f>
        <v>0.000426114992742447</v>
      </c>
    </row>
    <row r="84" customFormat="false" ht="15" hidden="false" customHeight="false" outlineLevel="0" collapsed="false">
      <c r="A84" s="0" t="n">
        <v>81</v>
      </c>
      <c r="B84" s="22"/>
      <c r="C84" s="22" t="s">
        <v>118</v>
      </c>
      <c r="D84" s="23" t="n">
        <f aca="false">SUM(D72:D83)</f>
        <v>2186</v>
      </c>
      <c r="E84" s="23" t="n">
        <f aca="false">SUM(E72:E83)</f>
        <v>8744</v>
      </c>
      <c r="F84" s="23" t="n">
        <f aca="false">SUM(F72:F83)</f>
        <v>2315</v>
      </c>
      <c r="G84" s="23" t="n">
        <f aca="false">SUM(G72:G83)</f>
        <v>2222.4</v>
      </c>
      <c r="H84" s="23" t="n">
        <f aca="false">SUM(H72:H83)</f>
        <v>113</v>
      </c>
      <c r="I84" s="23" t="n">
        <f aca="false">SUM(I72:I83)</f>
        <v>785.35</v>
      </c>
      <c r="J84" s="23" t="n">
        <f aca="false">SUM(J72:J83)</f>
        <v>60</v>
      </c>
      <c r="K84" s="23" t="n">
        <f aca="false">SUM(K72:K83)</f>
        <v>576</v>
      </c>
      <c r="L84" s="23" t="n">
        <f aca="false">SUM(L72:L83)</f>
        <v>156</v>
      </c>
      <c r="M84" s="23" t="n">
        <f aca="false">SUM(M72:M83)</f>
        <v>1404</v>
      </c>
      <c r="N84" s="23" t="n">
        <f aca="false">SUM(N72:N83)</f>
        <v>76</v>
      </c>
      <c r="O84" s="23" t="n">
        <f aca="false">SUM(O72:O83)</f>
        <v>380</v>
      </c>
      <c r="P84" s="23" t="n">
        <f aca="false">SUM(P72:P83)</f>
        <v>129</v>
      </c>
      <c r="Q84" s="23" t="n">
        <f aca="false">SUM(Q72:Q83)</f>
        <v>1135.2</v>
      </c>
      <c r="R84" s="23" t="n">
        <f aca="false">SUM(R72:R83)</f>
        <v>10</v>
      </c>
      <c r="S84" s="23" t="n">
        <f aca="false">SUM(S72:S83)</f>
        <v>29.5</v>
      </c>
      <c r="T84" s="23" t="n">
        <f aca="false">SUM(T72:T83)</f>
        <v>49</v>
      </c>
      <c r="U84" s="23" t="n">
        <f aca="false">SUM(U72:U83)</f>
        <v>157.78</v>
      </c>
      <c r="V84" s="23" t="n">
        <f aca="false">SUM(V72:V83)</f>
        <v>78</v>
      </c>
      <c r="W84" s="23" t="n">
        <f aca="false">+V84*6.32</f>
        <v>492.96</v>
      </c>
      <c r="X84" s="23" t="n">
        <f aca="false">SUM(X72:X83)</f>
        <v>15927.19</v>
      </c>
      <c r="Y84" s="24" t="n">
        <f aca="false">+X84/$X$124</f>
        <v>0.041017855984876</v>
      </c>
    </row>
    <row r="85" customFormat="false" ht="15" hidden="false" customHeight="false" outlineLevel="0" collapsed="false">
      <c r="A85" s="0" t="n">
        <v>82</v>
      </c>
      <c r="B85" s="16" t="s">
        <v>119</v>
      </c>
      <c r="C85" s="17" t="s">
        <v>120</v>
      </c>
      <c r="D85" s="18" t="n">
        <v>500</v>
      </c>
      <c r="E85" s="18" t="n">
        <f aca="false">+D85*4</f>
        <v>2000</v>
      </c>
      <c r="F85" s="18" t="n">
        <v>0</v>
      </c>
      <c r="G85" s="18" t="n">
        <f aca="false">+F85*0.96</f>
        <v>0</v>
      </c>
      <c r="H85" s="18" t="n">
        <v>0</v>
      </c>
      <c r="I85" s="18" t="n">
        <f aca="false">+H85*6.95</f>
        <v>0</v>
      </c>
      <c r="J85" s="18" t="n">
        <v>10</v>
      </c>
      <c r="K85" s="18" t="n">
        <f aca="false">+J85*9.6</f>
        <v>96</v>
      </c>
      <c r="L85" s="18" t="n">
        <v>0</v>
      </c>
      <c r="M85" s="18" t="n">
        <f aca="false">+L85*9</f>
        <v>0</v>
      </c>
      <c r="N85" s="18" t="n">
        <v>0</v>
      </c>
      <c r="O85" s="18" t="n">
        <f aca="false">+N85*5</f>
        <v>0</v>
      </c>
      <c r="P85" s="18" t="n">
        <v>0</v>
      </c>
      <c r="Q85" s="18" t="n">
        <f aca="false">+P85*8.8</f>
        <v>0</v>
      </c>
      <c r="R85" s="18" t="n">
        <v>20</v>
      </c>
      <c r="S85" s="18" t="n">
        <f aca="false">+R85*2.95</f>
        <v>59</v>
      </c>
      <c r="T85" s="18" t="n">
        <v>0</v>
      </c>
      <c r="U85" s="18" t="n">
        <f aca="false">+T85*3.22</f>
        <v>0</v>
      </c>
      <c r="V85" s="18" t="n">
        <v>0</v>
      </c>
      <c r="W85" s="18" t="n">
        <f aca="false">+V85*6.32</f>
        <v>0</v>
      </c>
      <c r="X85" s="19" t="n">
        <f aca="false">+E85+G85+I85+K85+M85+O85+Q85+S85+U85+W85</f>
        <v>2155</v>
      </c>
      <c r="Y85" s="20" t="n">
        <f aca="false">+X85/$X$124</f>
        <v>0.00554984775389807</v>
      </c>
    </row>
    <row r="86" customFormat="false" ht="15" hidden="false" customHeight="false" outlineLevel="0" collapsed="false">
      <c r="A86" s="0" t="n">
        <v>83</v>
      </c>
      <c r="B86" s="16" t="s">
        <v>121</v>
      </c>
      <c r="C86" s="17" t="s">
        <v>120</v>
      </c>
      <c r="D86" s="18" t="n">
        <v>200</v>
      </c>
      <c r="E86" s="18" t="n">
        <f aca="false">+D86*4</f>
        <v>800</v>
      </c>
      <c r="F86" s="18" t="n">
        <v>0</v>
      </c>
      <c r="G86" s="18" t="n">
        <f aca="false">+F86*0.96</f>
        <v>0</v>
      </c>
      <c r="H86" s="18" t="n">
        <v>0</v>
      </c>
      <c r="I86" s="18" t="n">
        <f aca="false">+H86*6.95</f>
        <v>0</v>
      </c>
      <c r="J86" s="18" t="n">
        <v>20</v>
      </c>
      <c r="K86" s="18" t="n">
        <f aca="false">+J86*9.6</f>
        <v>192</v>
      </c>
      <c r="L86" s="18" t="n">
        <v>0</v>
      </c>
      <c r="M86" s="18" t="n">
        <f aca="false">+L86*9</f>
        <v>0</v>
      </c>
      <c r="N86" s="18" t="n">
        <v>50</v>
      </c>
      <c r="O86" s="18" t="n">
        <f aca="false">+N86*5</f>
        <v>250</v>
      </c>
      <c r="P86" s="18" t="n">
        <v>0</v>
      </c>
      <c r="Q86" s="18" t="n">
        <f aca="false">+P86*8.8</f>
        <v>0</v>
      </c>
      <c r="R86" s="18" t="n">
        <v>0</v>
      </c>
      <c r="S86" s="18" t="n">
        <f aca="false">+R86*2.95</f>
        <v>0</v>
      </c>
      <c r="T86" s="18" t="n">
        <v>0</v>
      </c>
      <c r="U86" s="18" t="n">
        <f aca="false">+T86*3.22</f>
        <v>0</v>
      </c>
      <c r="V86" s="18" t="n">
        <v>0</v>
      </c>
      <c r="W86" s="18" t="n">
        <f aca="false">+V86*6.32</f>
        <v>0</v>
      </c>
      <c r="X86" s="19" t="n">
        <f aca="false">+E86+G86+I86+K86+M86+O86+Q86+S86+U86+W86</f>
        <v>1242</v>
      </c>
      <c r="Y86" s="20" t="n">
        <f aca="false">+X86/$X$124</f>
        <v>0.00319856654772223</v>
      </c>
    </row>
    <row r="87" customFormat="false" ht="15" hidden="false" customHeight="false" outlineLevel="0" collapsed="false">
      <c r="A87" s="0" t="n">
        <v>84</v>
      </c>
      <c r="B87" s="16" t="s">
        <v>122</v>
      </c>
      <c r="C87" s="17" t="s">
        <v>120</v>
      </c>
      <c r="D87" s="18" t="n">
        <v>200</v>
      </c>
      <c r="E87" s="18" t="n">
        <f aca="false">+D87*4</f>
        <v>800</v>
      </c>
      <c r="F87" s="18" t="n">
        <v>0</v>
      </c>
      <c r="G87" s="18" t="n">
        <f aca="false">+F87*0.96</f>
        <v>0</v>
      </c>
      <c r="H87" s="18" t="n">
        <v>70</v>
      </c>
      <c r="I87" s="18" t="n">
        <f aca="false">+H87*6.95</f>
        <v>486.5</v>
      </c>
      <c r="J87" s="18" t="n">
        <v>0</v>
      </c>
      <c r="K87" s="18" t="n">
        <f aca="false">+J87*9.6</f>
        <v>0</v>
      </c>
      <c r="L87" s="18" t="n">
        <v>0</v>
      </c>
      <c r="M87" s="18" t="n">
        <f aca="false">+L87*9</f>
        <v>0</v>
      </c>
      <c r="N87" s="18" t="n">
        <v>75</v>
      </c>
      <c r="O87" s="18" t="n">
        <f aca="false">+N87*5</f>
        <v>375</v>
      </c>
      <c r="P87" s="18" t="n">
        <v>0</v>
      </c>
      <c r="Q87" s="18" t="n">
        <f aca="false">+P87*8.8</f>
        <v>0</v>
      </c>
      <c r="R87" s="18" t="n">
        <v>0</v>
      </c>
      <c r="S87" s="18" t="n">
        <f aca="false">+R87*2.95</f>
        <v>0</v>
      </c>
      <c r="T87" s="18" t="n">
        <v>0</v>
      </c>
      <c r="U87" s="18" t="n">
        <f aca="false">+T87*3.22</f>
        <v>0</v>
      </c>
      <c r="V87" s="18" t="n">
        <v>15</v>
      </c>
      <c r="W87" s="18" t="n">
        <f aca="false">+V87*6.32</f>
        <v>94.8</v>
      </c>
      <c r="X87" s="19" t="n">
        <f aca="false">+E87+G87+I87+K87+M87+O87+Q87+S87+U87+W87</f>
        <v>1756.3</v>
      </c>
      <c r="Y87" s="20" t="n">
        <f aca="false">+X87/$X$124</f>
        <v>0.00452306153604231</v>
      </c>
    </row>
    <row r="88" customFormat="false" ht="15" hidden="false" customHeight="false" outlineLevel="0" collapsed="false">
      <c r="A88" s="0" t="n">
        <v>85</v>
      </c>
      <c r="B88" s="16" t="s">
        <v>123</v>
      </c>
      <c r="C88" s="17" t="s">
        <v>120</v>
      </c>
      <c r="D88" s="18" t="n">
        <v>220</v>
      </c>
      <c r="E88" s="18" t="n">
        <f aca="false">+D88*4</f>
        <v>880</v>
      </c>
      <c r="F88" s="18" t="n">
        <v>400</v>
      </c>
      <c r="G88" s="18" t="n">
        <f aca="false">+F88*0.96</f>
        <v>384</v>
      </c>
      <c r="H88" s="18" t="n">
        <v>25</v>
      </c>
      <c r="I88" s="18" t="n">
        <f aca="false">+H88*6.95</f>
        <v>173.75</v>
      </c>
      <c r="J88" s="18" t="n">
        <v>25</v>
      </c>
      <c r="K88" s="18" t="n">
        <f aca="false">+J88*9.6</f>
        <v>240</v>
      </c>
      <c r="L88" s="18" t="n">
        <v>20</v>
      </c>
      <c r="M88" s="18" t="n">
        <f aca="false">+L88*9</f>
        <v>180</v>
      </c>
      <c r="N88" s="18" t="n">
        <v>0</v>
      </c>
      <c r="O88" s="18" t="n">
        <f aca="false">+N88*5</f>
        <v>0</v>
      </c>
      <c r="P88" s="18" t="n">
        <v>0</v>
      </c>
      <c r="Q88" s="18" t="n">
        <f aca="false">+P88*8.8</f>
        <v>0</v>
      </c>
      <c r="R88" s="18" t="n">
        <v>0</v>
      </c>
      <c r="S88" s="18" t="n">
        <f aca="false">+R88*2.95</f>
        <v>0</v>
      </c>
      <c r="T88" s="18" t="n">
        <v>2</v>
      </c>
      <c r="U88" s="18" t="n">
        <f aca="false">+T88*3.22</f>
        <v>6.44</v>
      </c>
      <c r="V88" s="18" t="n">
        <v>6</v>
      </c>
      <c r="W88" s="18" t="n">
        <f aca="false">+V88*6.32</f>
        <v>37.92</v>
      </c>
      <c r="X88" s="19" t="n">
        <f aca="false">+E88+G88+I88+K88+M88+O88+Q88+S88+U88+W88</f>
        <v>1902.11</v>
      </c>
      <c r="Y88" s="20" t="n">
        <f aca="false">+X88/$X$124</f>
        <v>0.00489857118847659</v>
      </c>
    </row>
    <row r="89" customFormat="false" ht="15" hidden="false" customHeight="false" outlineLevel="0" collapsed="false">
      <c r="A89" s="0" t="n">
        <v>86</v>
      </c>
      <c r="B89" s="16" t="s">
        <v>124</v>
      </c>
      <c r="C89" s="17" t="s">
        <v>120</v>
      </c>
      <c r="D89" s="18" t="n">
        <v>200</v>
      </c>
      <c r="E89" s="18" t="n">
        <f aca="false">+D89*4</f>
        <v>800</v>
      </c>
      <c r="F89" s="18" t="n">
        <v>50</v>
      </c>
      <c r="G89" s="18" t="n">
        <f aca="false">+F89*0.96</f>
        <v>48</v>
      </c>
      <c r="H89" s="18" t="n">
        <v>6</v>
      </c>
      <c r="I89" s="18" t="n">
        <f aca="false">+H89*6.95</f>
        <v>41.7</v>
      </c>
      <c r="J89" s="18" t="n">
        <v>9</v>
      </c>
      <c r="K89" s="18" t="n">
        <f aca="false">+J89*9.6</f>
        <v>86.4</v>
      </c>
      <c r="L89" s="18" t="n">
        <v>3</v>
      </c>
      <c r="M89" s="18" t="n">
        <f aca="false">+L89*9</f>
        <v>27</v>
      </c>
      <c r="N89" s="18" t="n">
        <v>3</v>
      </c>
      <c r="O89" s="18" t="n">
        <f aca="false">+N89*5</f>
        <v>15</v>
      </c>
      <c r="P89" s="18" t="n">
        <v>0</v>
      </c>
      <c r="Q89" s="18" t="n">
        <f aca="false">+P89*8.8</f>
        <v>0</v>
      </c>
      <c r="R89" s="18" t="n">
        <v>0</v>
      </c>
      <c r="S89" s="18" t="n">
        <f aca="false">+R89*2.95</f>
        <v>0</v>
      </c>
      <c r="T89" s="18" t="n">
        <v>5</v>
      </c>
      <c r="U89" s="18" t="n">
        <f aca="false">+T89*3.22</f>
        <v>16.1</v>
      </c>
      <c r="V89" s="18" t="n">
        <v>3</v>
      </c>
      <c r="W89" s="18" t="n">
        <f aca="false">+V89*6.32</f>
        <v>18.96</v>
      </c>
      <c r="X89" s="19" t="n">
        <f aca="false">+E89+G89+I89+K89+M89+O89+Q89+S89+U89+W89</f>
        <v>1053.16</v>
      </c>
      <c r="Y89" s="20" t="n">
        <f aca="false">+X89/$X$124</f>
        <v>0.00271224021368691</v>
      </c>
    </row>
    <row r="90" customFormat="false" ht="15" hidden="false" customHeight="false" outlineLevel="0" collapsed="false">
      <c r="A90" s="0" t="n">
        <v>87</v>
      </c>
      <c r="B90" s="16" t="s">
        <v>125</v>
      </c>
      <c r="C90" s="17" t="s">
        <v>120</v>
      </c>
      <c r="D90" s="18" t="n">
        <v>200</v>
      </c>
      <c r="E90" s="18" t="n">
        <f aca="false">+D90*4</f>
        <v>800</v>
      </c>
      <c r="F90" s="18" t="n">
        <v>200</v>
      </c>
      <c r="G90" s="18" t="n">
        <f aca="false">+F90*0.96</f>
        <v>192</v>
      </c>
      <c r="H90" s="18" t="n">
        <v>0</v>
      </c>
      <c r="I90" s="18" t="n">
        <f aca="false">+H90*6.95</f>
        <v>0</v>
      </c>
      <c r="J90" s="18" t="n">
        <v>5</v>
      </c>
      <c r="K90" s="18" t="n">
        <f aca="false">+J90*9.6</f>
        <v>48</v>
      </c>
      <c r="L90" s="18" t="n">
        <v>0</v>
      </c>
      <c r="M90" s="18" t="n">
        <f aca="false">+L90*9</f>
        <v>0</v>
      </c>
      <c r="N90" s="18" t="n">
        <v>0</v>
      </c>
      <c r="O90" s="18" t="n">
        <f aca="false">+N90*5</f>
        <v>0</v>
      </c>
      <c r="P90" s="18" t="n">
        <v>20</v>
      </c>
      <c r="Q90" s="18" t="n">
        <f aca="false">+P90*8.8</f>
        <v>176</v>
      </c>
      <c r="R90" s="18" t="n">
        <v>0</v>
      </c>
      <c r="S90" s="18" t="n">
        <f aca="false">+R90*2.95</f>
        <v>0</v>
      </c>
      <c r="T90" s="18" t="n">
        <v>0</v>
      </c>
      <c r="U90" s="18" t="n">
        <f aca="false">+T90*3.22</f>
        <v>0</v>
      </c>
      <c r="V90" s="18" t="n">
        <v>0</v>
      </c>
      <c r="W90" s="18" t="n">
        <f aca="false">+V90*6.32</f>
        <v>0</v>
      </c>
      <c r="X90" s="19" t="n">
        <f aca="false">+E90+G90+I90+K90+M90+O90+Q90+S90+U90+W90</f>
        <v>1216</v>
      </c>
      <c r="Y90" s="20" t="n">
        <f aca="false">+X90/$X$124</f>
        <v>0.0031316078277216</v>
      </c>
    </row>
    <row r="91" customFormat="false" ht="15" hidden="false" customHeight="false" outlineLevel="0" collapsed="false">
      <c r="A91" s="0" t="n">
        <v>88</v>
      </c>
      <c r="B91" s="16" t="s">
        <v>126</v>
      </c>
      <c r="C91" s="17" t="s">
        <v>120</v>
      </c>
      <c r="D91" s="18" t="n">
        <v>150</v>
      </c>
      <c r="E91" s="18" t="n">
        <f aca="false">+D91*4</f>
        <v>600</v>
      </c>
      <c r="F91" s="18" t="n">
        <v>200</v>
      </c>
      <c r="G91" s="18" t="n">
        <f aca="false">+F91*0.96</f>
        <v>192</v>
      </c>
      <c r="H91" s="18" t="n">
        <v>4</v>
      </c>
      <c r="I91" s="18" t="n">
        <f aca="false">+H91*6.95</f>
        <v>27.8</v>
      </c>
      <c r="J91" s="18" t="n">
        <v>0</v>
      </c>
      <c r="K91" s="18" t="n">
        <f aca="false">+J91*9.6</f>
        <v>0</v>
      </c>
      <c r="L91" s="18" t="n">
        <v>3</v>
      </c>
      <c r="M91" s="18" t="n">
        <f aca="false">+L91*9</f>
        <v>27</v>
      </c>
      <c r="N91" s="18" t="n">
        <v>10</v>
      </c>
      <c r="O91" s="18" t="n">
        <f aca="false">+N91*5</f>
        <v>50</v>
      </c>
      <c r="P91" s="18" t="n">
        <v>0</v>
      </c>
      <c r="Q91" s="18" t="n">
        <f aca="false">+P91*8.8</f>
        <v>0</v>
      </c>
      <c r="R91" s="18" t="n">
        <v>0</v>
      </c>
      <c r="S91" s="18" t="n">
        <f aca="false">+R91*2.95</f>
        <v>0</v>
      </c>
      <c r="T91" s="18" t="n">
        <v>2</v>
      </c>
      <c r="U91" s="18" t="n">
        <f aca="false">+T91*3.22</f>
        <v>6.44</v>
      </c>
      <c r="V91" s="18" t="n">
        <v>10</v>
      </c>
      <c r="W91" s="18" t="n">
        <f aca="false">+V91*6.32</f>
        <v>63.2</v>
      </c>
      <c r="X91" s="19" t="n">
        <f aca="false">+E91+G91+I91+K91+M91+O91+Q91+S91+U91+W91</f>
        <v>966.44</v>
      </c>
      <c r="Y91" s="20" t="n">
        <f aca="false">+X91/$X$124</f>
        <v>0.00248890712913097</v>
      </c>
    </row>
    <row r="92" customFormat="false" ht="15" hidden="false" customHeight="false" outlineLevel="0" collapsed="false">
      <c r="A92" s="0" t="n">
        <v>89</v>
      </c>
      <c r="B92" s="16" t="s">
        <v>127</v>
      </c>
      <c r="C92" s="17" t="s">
        <v>120</v>
      </c>
      <c r="D92" s="18" t="n">
        <v>380</v>
      </c>
      <c r="E92" s="18" t="n">
        <f aca="false">+D92*4</f>
        <v>1520</v>
      </c>
      <c r="F92" s="18" t="n">
        <v>200</v>
      </c>
      <c r="G92" s="18" t="n">
        <f aca="false">+F92*0.96</f>
        <v>192</v>
      </c>
      <c r="H92" s="18" t="n">
        <v>4</v>
      </c>
      <c r="I92" s="18" t="n">
        <f aca="false">+H92*6.95</f>
        <v>27.8</v>
      </c>
      <c r="J92" s="18" t="n">
        <v>0</v>
      </c>
      <c r="K92" s="18" t="n">
        <f aca="false">+J92*9.6</f>
        <v>0</v>
      </c>
      <c r="L92" s="18" t="n">
        <v>0</v>
      </c>
      <c r="M92" s="18" t="n">
        <f aca="false">+L92*9</f>
        <v>0</v>
      </c>
      <c r="N92" s="18" t="n">
        <v>0</v>
      </c>
      <c r="O92" s="18" t="n">
        <f aca="false">+N92*5</f>
        <v>0</v>
      </c>
      <c r="P92" s="18" t="n">
        <v>0</v>
      </c>
      <c r="Q92" s="18" t="n">
        <f aca="false">+P92*8.8</f>
        <v>0</v>
      </c>
      <c r="R92" s="18" t="n">
        <v>0</v>
      </c>
      <c r="S92" s="18" t="n">
        <f aca="false">+R92*2.95</f>
        <v>0</v>
      </c>
      <c r="T92" s="18" t="n">
        <v>0</v>
      </c>
      <c r="U92" s="18" t="n">
        <f aca="false">+T92*3.22</f>
        <v>0</v>
      </c>
      <c r="V92" s="18" t="n">
        <v>0</v>
      </c>
      <c r="W92" s="18" t="n">
        <f aca="false">+V92*6.32</f>
        <v>0</v>
      </c>
      <c r="X92" s="19" t="n">
        <f aca="false">+E92+G92+I92+K92+M92+O92+Q92+S92+U92+W92</f>
        <v>1739.8</v>
      </c>
      <c r="Y92" s="20" t="n">
        <f aca="false">+X92/$X$124</f>
        <v>0.00448056850219576</v>
      </c>
    </row>
    <row r="93" customFormat="false" ht="15" hidden="false" customHeight="false" outlineLevel="0" collapsed="false">
      <c r="A93" s="0" t="n">
        <v>90</v>
      </c>
      <c r="B93" s="16" t="s">
        <v>128</v>
      </c>
      <c r="C93" s="17" t="s">
        <v>120</v>
      </c>
      <c r="D93" s="18" t="n">
        <v>600</v>
      </c>
      <c r="E93" s="18" t="n">
        <f aca="false">+D93*4</f>
        <v>2400</v>
      </c>
      <c r="F93" s="18" t="n">
        <v>650</v>
      </c>
      <c r="G93" s="18" t="n">
        <f aca="false">+F93*0.96</f>
        <v>624</v>
      </c>
      <c r="H93" s="18" t="n">
        <v>30</v>
      </c>
      <c r="I93" s="18" t="n">
        <f aca="false">+H93*6.95</f>
        <v>208.5</v>
      </c>
      <c r="J93" s="18" t="n">
        <v>0</v>
      </c>
      <c r="K93" s="18" t="n">
        <f aca="false">+J93*9.6</f>
        <v>0</v>
      </c>
      <c r="L93" s="18" t="n">
        <v>30</v>
      </c>
      <c r="M93" s="18" t="n">
        <f aca="false">+L93*9</f>
        <v>270</v>
      </c>
      <c r="N93" s="18" t="n">
        <v>30</v>
      </c>
      <c r="O93" s="18" t="n">
        <f aca="false">+N93*5</f>
        <v>150</v>
      </c>
      <c r="P93" s="18" t="n">
        <v>10</v>
      </c>
      <c r="Q93" s="18" t="n">
        <f aca="false">+P93*8.8</f>
        <v>88</v>
      </c>
      <c r="R93" s="18" t="n">
        <v>10</v>
      </c>
      <c r="S93" s="18" t="n">
        <f aca="false">+R93*2.95</f>
        <v>29.5</v>
      </c>
      <c r="T93" s="18" t="n">
        <v>25</v>
      </c>
      <c r="U93" s="18" t="n">
        <f aca="false">+T93*3.22</f>
        <v>80.5</v>
      </c>
      <c r="V93" s="18" t="n">
        <v>25</v>
      </c>
      <c r="W93" s="18" t="n">
        <f aca="false">+V93*6.32</f>
        <v>158</v>
      </c>
      <c r="X93" s="19" t="n">
        <f aca="false">+E93+G93+I93+K93+M93+O93+Q93+S93+U93+W93</f>
        <v>4008.5</v>
      </c>
      <c r="Y93" s="20" t="n">
        <f aca="false">+X93/$X$124</f>
        <v>0.0103232318893273</v>
      </c>
    </row>
    <row r="94" customFormat="false" ht="15" hidden="false" customHeight="false" outlineLevel="0" collapsed="false">
      <c r="A94" s="0" t="n">
        <v>91</v>
      </c>
      <c r="B94" s="16" t="s">
        <v>129</v>
      </c>
      <c r="C94" s="17" t="s">
        <v>120</v>
      </c>
      <c r="D94" s="18" t="n">
        <v>81</v>
      </c>
      <c r="E94" s="18" t="n">
        <f aca="false">+D94*4</f>
        <v>324</v>
      </c>
      <c r="F94" s="18" t="n">
        <v>0</v>
      </c>
      <c r="G94" s="18" t="n">
        <f aca="false">+F94*0.96</f>
        <v>0</v>
      </c>
      <c r="H94" s="18" t="n">
        <v>0</v>
      </c>
      <c r="I94" s="18" t="n">
        <f aca="false">+H94*6.95</f>
        <v>0</v>
      </c>
      <c r="J94" s="18" t="n">
        <v>0</v>
      </c>
      <c r="K94" s="18" t="n">
        <f aca="false">+J94*9.6</f>
        <v>0</v>
      </c>
      <c r="L94" s="18" t="n">
        <v>10</v>
      </c>
      <c r="M94" s="18" t="n">
        <f aca="false">+L94*9</f>
        <v>90</v>
      </c>
      <c r="N94" s="18" t="n">
        <v>0</v>
      </c>
      <c r="O94" s="18" t="n">
        <f aca="false">+N94*5</f>
        <v>0</v>
      </c>
      <c r="P94" s="18" t="n">
        <v>12</v>
      </c>
      <c r="Q94" s="18" t="n">
        <f aca="false">+P94*8.8</f>
        <v>105.6</v>
      </c>
      <c r="R94" s="18" t="n">
        <v>0</v>
      </c>
      <c r="S94" s="18" t="n">
        <f aca="false">+R94*2.95</f>
        <v>0</v>
      </c>
      <c r="T94" s="18" t="n">
        <v>18</v>
      </c>
      <c r="U94" s="18" t="n">
        <f aca="false">+T94*3.22</f>
        <v>57.96</v>
      </c>
      <c r="V94" s="18" t="n">
        <v>0</v>
      </c>
      <c r="W94" s="18" t="n">
        <f aca="false">+V94*6.32</f>
        <v>0</v>
      </c>
      <c r="X94" s="19" t="n">
        <f aca="false">+E94+G94+I94+K94+M94+O94+Q94+S94+U94+W94</f>
        <v>577.56</v>
      </c>
      <c r="Y94" s="20" t="n">
        <f aca="false">+X94/$X$124</f>
        <v>0.00148741070475237</v>
      </c>
    </row>
    <row r="95" customFormat="false" ht="15" hidden="false" customHeight="false" outlineLevel="0" collapsed="false">
      <c r="A95" s="0" t="n">
        <v>92</v>
      </c>
      <c r="B95" s="16" t="s">
        <v>130</v>
      </c>
      <c r="C95" s="17" t="s">
        <v>120</v>
      </c>
      <c r="D95" s="18" t="n">
        <v>110</v>
      </c>
      <c r="E95" s="18" t="n">
        <f aca="false">+D95*4</f>
        <v>440</v>
      </c>
      <c r="F95" s="18" t="n">
        <v>150</v>
      </c>
      <c r="G95" s="18" t="n">
        <f aca="false">+F95*0.96</f>
        <v>144</v>
      </c>
      <c r="H95" s="18" t="n">
        <v>20</v>
      </c>
      <c r="I95" s="18" t="n">
        <f aca="false">+H95*6.95</f>
        <v>139</v>
      </c>
      <c r="J95" s="18" t="n">
        <v>0</v>
      </c>
      <c r="K95" s="18" t="n">
        <f aca="false">+J95*9.6</f>
        <v>0</v>
      </c>
      <c r="L95" s="18" t="n">
        <v>0</v>
      </c>
      <c r="M95" s="18" t="n">
        <f aca="false">+L95*9</f>
        <v>0</v>
      </c>
      <c r="N95" s="18" t="n">
        <v>0</v>
      </c>
      <c r="O95" s="18" t="n">
        <f aca="false">+N95*5</f>
        <v>0</v>
      </c>
      <c r="P95" s="18" t="n">
        <v>0</v>
      </c>
      <c r="Q95" s="18" t="n">
        <f aca="false">+P95*8.8</f>
        <v>0</v>
      </c>
      <c r="R95" s="18" t="n">
        <v>0</v>
      </c>
      <c r="S95" s="18" t="n">
        <f aca="false">+R95*2.95</f>
        <v>0</v>
      </c>
      <c r="T95" s="18" t="n">
        <v>15</v>
      </c>
      <c r="U95" s="18" t="n">
        <f aca="false">+T95*3.22</f>
        <v>48.3</v>
      </c>
      <c r="V95" s="18" t="n">
        <v>15</v>
      </c>
      <c r="W95" s="18" t="n">
        <f aca="false">+V95*6.32</f>
        <v>94.8</v>
      </c>
      <c r="X95" s="19" t="n">
        <f aca="false">+E95+G95+I95+K95+M95+O95+Q95+S95+U95+W95</f>
        <v>866.1</v>
      </c>
      <c r="Y95" s="20" t="n">
        <f aca="false">+X95/$X$124</f>
        <v>0.00223049797663625</v>
      </c>
    </row>
    <row r="96" customFormat="false" ht="15" hidden="false" customHeight="false" outlineLevel="0" collapsed="false">
      <c r="A96" s="0" t="n">
        <v>93</v>
      </c>
      <c r="B96" s="22"/>
      <c r="C96" s="22" t="s">
        <v>131</v>
      </c>
      <c r="D96" s="23" t="n">
        <f aca="false">SUM(D85:D95)</f>
        <v>2841</v>
      </c>
      <c r="E96" s="23" t="n">
        <f aca="false">SUM(E85:E95)</f>
        <v>11364</v>
      </c>
      <c r="F96" s="23" t="n">
        <f aca="false">SUM(F85:F95)</f>
        <v>1850</v>
      </c>
      <c r="G96" s="23" t="n">
        <f aca="false">SUM(G85:G95)</f>
        <v>1776</v>
      </c>
      <c r="H96" s="23" t="n">
        <f aca="false">SUM(H85:H95)</f>
        <v>159</v>
      </c>
      <c r="I96" s="23" t="n">
        <f aca="false">SUM(I85:I95)</f>
        <v>1105.05</v>
      </c>
      <c r="J96" s="23" t="n">
        <f aca="false">SUM(J85:J95)</f>
        <v>69</v>
      </c>
      <c r="K96" s="23" t="n">
        <f aca="false">SUM(K85:K95)</f>
        <v>662.4</v>
      </c>
      <c r="L96" s="23" t="n">
        <f aca="false">SUM(L85:L95)</f>
        <v>66</v>
      </c>
      <c r="M96" s="23" t="n">
        <f aca="false">SUM(M85:M95)</f>
        <v>594</v>
      </c>
      <c r="N96" s="23" t="n">
        <f aca="false">SUM(N85:N95)</f>
        <v>168</v>
      </c>
      <c r="O96" s="23" t="n">
        <f aca="false">SUM(O85:O95)</f>
        <v>840</v>
      </c>
      <c r="P96" s="23" t="n">
        <f aca="false">SUM(P85:P95)</f>
        <v>42</v>
      </c>
      <c r="Q96" s="23" t="n">
        <f aca="false">SUM(Q85:Q95)</f>
        <v>369.6</v>
      </c>
      <c r="R96" s="23" t="n">
        <f aca="false">SUM(R85:R95)</f>
        <v>30</v>
      </c>
      <c r="S96" s="23" t="n">
        <f aca="false">SUM(S85:S95)</f>
        <v>88.5</v>
      </c>
      <c r="T96" s="23" t="n">
        <f aca="false">SUM(T85:T95)</f>
        <v>67</v>
      </c>
      <c r="U96" s="23" t="n">
        <f aca="false">SUM(U85:U95)</f>
        <v>215.74</v>
      </c>
      <c r="V96" s="23" t="n">
        <f aca="false">SUM(V85:V95)</f>
        <v>74</v>
      </c>
      <c r="W96" s="23" t="n">
        <f aca="false">+V96*6.32</f>
        <v>467.68</v>
      </c>
      <c r="X96" s="23" t="n">
        <f aca="false">SUM(X85:X95)</f>
        <v>17482.97</v>
      </c>
      <c r="Y96" s="24" t="n">
        <f aca="false">+X96/$X$124</f>
        <v>0.0450245112695904</v>
      </c>
    </row>
    <row r="97" customFormat="false" ht="15" hidden="false" customHeight="false" outlineLevel="0" collapsed="false">
      <c r="A97" s="0" t="n">
        <v>94</v>
      </c>
      <c r="B97" s="16" t="s">
        <v>132</v>
      </c>
      <c r="C97" s="17" t="s">
        <v>133</v>
      </c>
      <c r="D97" s="18" t="n">
        <v>1899</v>
      </c>
      <c r="E97" s="18" t="n">
        <f aca="false">+D97*4</f>
        <v>7596</v>
      </c>
      <c r="F97" s="18" t="n">
        <v>205</v>
      </c>
      <c r="G97" s="18" t="n">
        <f aca="false">+F97*0.96</f>
        <v>196.8</v>
      </c>
      <c r="H97" s="18" t="n">
        <v>40</v>
      </c>
      <c r="I97" s="18" t="n">
        <f aca="false">+H97*6.95</f>
        <v>278</v>
      </c>
      <c r="J97" s="18" t="n">
        <v>4</v>
      </c>
      <c r="K97" s="18" t="n">
        <f aca="false">+J97*9.6</f>
        <v>38.4</v>
      </c>
      <c r="L97" s="18" t="n">
        <v>28</v>
      </c>
      <c r="M97" s="18" t="n">
        <f aca="false">+L97*9</f>
        <v>252</v>
      </c>
      <c r="N97" s="18" t="n">
        <v>0</v>
      </c>
      <c r="O97" s="18" t="n">
        <f aca="false">+N97*5</f>
        <v>0</v>
      </c>
      <c r="P97" s="18" t="n">
        <v>20</v>
      </c>
      <c r="Q97" s="18" t="n">
        <f aca="false">+P97*8.8</f>
        <v>176</v>
      </c>
      <c r="R97" s="18" t="n">
        <v>0</v>
      </c>
      <c r="S97" s="18" t="n">
        <f aca="false">+R97*2.95</f>
        <v>0</v>
      </c>
      <c r="T97" s="18" t="n">
        <v>68</v>
      </c>
      <c r="U97" s="18" t="n">
        <f aca="false">+T97*3.22</f>
        <v>218.96</v>
      </c>
      <c r="V97" s="18" t="n">
        <v>0</v>
      </c>
      <c r="W97" s="18" t="n">
        <f aca="false">+V97*6.32</f>
        <v>0</v>
      </c>
      <c r="X97" s="19" t="n">
        <f aca="false">+E97+G97+I97+K97+M97+O97+Q97+S97+U97+W97</f>
        <v>8756.16</v>
      </c>
      <c r="Y97" s="20" t="n">
        <f aca="false">+X97/$X$124</f>
        <v>0.0225500486815648</v>
      </c>
    </row>
    <row r="98" customFormat="false" ht="15" hidden="false" customHeight="false" outlineLevel="0" collapsed="false">
      <c r="A98" s="0" t="n">
        <v>95</v>
      </c>
      <c r="B98" s="16" t="s">
        <v>134</v>
      </c>
      <c r="C98" s="17" t="s">
        <v>133</v>
      </c>
      <c r="D98" s="18" t="n">
        <v>650</v>
      </c>
      <c r="E98" s="18" t="n">
        <f aca="false">+D98*4</f>
        <v>2600</v>
      </c>
      <c r="F98" s="18" t="n">
        <v>900</v>
      </c>
      <c r="G98" s="18" t="n">
        <f aca="false">+F98*0.96</f>
        <v>864</v>
      </c>
      <c r="H98" s="18" t="n">
        <v>35</v>
      </c>
      <c r="I98" s="18" t="n">
        <f aca="false">+H98*6.95</f>
        <v>243.25</v>
      </c>
      <c r="J98" s="18" t="n">
        <v>0</v>
      </c>
      <c r="K98" s="18" t="n">
        <f aca="false">+J98*9.6</f>
        <v>0</v>
      </c>
      <c r="L98" s="18" t="n">
        <v>0</v>
      </c>
      <c r="M98" s="18" t="n">
        <f aca="false">+L98*9</f>
        <v>0</v>
      </c>
      <c r="N98" s="18" t="n">
        <v>50</v>
      </c>
      <c r="O98" s="18" t="n">
        <f aca="false">+N98*5</f>
        <v>250</v>
      </c>
      <c r="P98" s="18" t="n">
        <v>0</v>
      </c>
      <c r="Q98" s="18" t="n">
        <f aca="false">+P98*8.8</f>
        <v>0</v>
      </c>
      <c r="R98" s="18" t="n">
        <v>0</v>
      </c>
      <c r="S98" s="18" t="n">
        <f aca="false">+R98*2.95</f>
        <v>0</v>
      </c>
      <c r="T98" s="18" t="n">
        <v>50</v>
      </c>
      <c r="U98" s="18" t="n">
        <f aca="false">+T98*3.22</f>
        <v>161</v>
      </c>
      <c r="V98" s="18" t="n">
        <v>0</v>
      </c>
      <c r="W98" s="18" t="n">
        <f aca="false">+V98*6.32</f>
        <v>0</v>
      </c>
      <c r="X98" s="19" t="n">
        <f aca="false">+E98+G98+I98+K98+M98+O98+Q98+S98+U98+W98</f>
        <v>4118.25</v>
      </c>
      <c r="Y98" s="20" t="n">
        <f aca="false">+X98/$X$124</f>
        <v>0.0106058749477915</v>
      </c>
    </row>
    <row r="99" customFormat="false" ht="15" hidden="false" customHeight="false" outlineLevel="0" collapsed="false">
      <c r="A99" s="0" t="n">
        <v>96</v>
      </c>
      <c r="B99" s="16" t="s">
        <v>135</v>
      </c>
      <c r="C99" s="17" t="s">
        <v>133</v>
      </c>
      <c r="D99" s="18" t="n">
        <v>75</v>
      </c>
      <c r="E99" s="18" t="n">
        <f aca="false">+D99*4</f>
        <v>300</v>
      </c>
      <c r="F99" s="18" t="n">
        <v>500</v>
      </c>
      <c r="G99" s="18" t="n">
        <f aca="false">+F99*0.96</f>
        <v>480</v>
      </c>
      <c r="H99" s="18" t="n">
        <v>8</v>
      </c>
      <c r="I99" s="18" t="n">
        <f aca="false">+H99*6.95</f>
        <v>55.6</v>
      </c>
      <c r="J99" s="18" t="n">
        <v>0</v>
      </c>
      <c r="K99" s="18" t="n">
        <f aca="false">+J99*9.6</f>
        <v>0</v>
      </c>
      <c r="L99" s="18" t="n">
        <v>0</v>
      </c>
      <c r="M99" s="18" t="n">
        <f aca="false">+L99*9</f>
        <v>0</v>
      </c>
      <c r="N99" s="18" t="n">
        <v>0</v>
      </c>
      <c r="O99" s="18" t="n">
        <f aca="false">+N99*5</f>
        <v>0</v>
      </c>
      <c r="P99" s="18" t="n">
        <v>30</v>
      </c>
      <c r="Q99" s="18" t="n">
        <f aca="false">+P99*8.8</f>
        <v>264</v>
      </c>
      <c r="R99" s="18" t="n">
        <v>8</v>
      </c>
      <c r="S99" s="18" t="n">
        <f aca="false">+R99*2.95</f>
        <v>23.6</v>
      </c>
      <c r="T99" s="18" t="n">
        <v>0</v>
      </c>
      <c r="U99" s="18" t="n">
        <f aca="false">+T99*3.22</f>
        <v>0</v>
      </c>
      <c r="V99" s="18" t="n">
        <v>30</v>
      </c>
      <c r="W99" s="18" t="n">
        <f aca="false">+V99*6.32</f>
        <v>189.6</v>
      </c>
      <c r="X99" s="19" t="n">
        <f aca="false">+E99+G99+I99+K99+M99+O99+Q99+S99+U99+W99</f>
        <v>1312.8</v>
      </c>
      <c r="Y99" s="20" t="n">
        <f aca="false">+X99/$X$124</f>
        <v>0.0033809002929547</v>
      </c>
    </row>
    <row r="100" customFormat="false" ht="15" hidden="false" customHeight="false" outlineLevel="0" collapsed="false">
      <c r="A100" s="0" t="n">
        <v>97</v>
      </c>
      <c r="B100" s="21" t="s">
        <v>136</v>
      </c>
      <c r="C100" s="17" t="s">
        <v>133</v>
      </c>
      <c r="D100" s="18" t="n">
        <v>500</v>
      </c>
      <c r="E100" s="18" t="n">
        <f aca="false">+D100*4</f>
        <v>2000</v>
      </c>
      <c r="F100" s="18" t="n">
        <v>500</v>
      </c>
      <c r="G100" s="18" t="n">
        <f aca="false">+F100*0.96</f>
        <v>480</v>
      </c>
      <c r="H100" s="18" t="n">
        <v>60</v>
      </c>
      <c r="I100" s="18" t="n">
        <f aca="false">+H100*6.95</f>
        <v>417</v>
      </c>
      <c r="J100" s="18" t="n">
        <v>0</v>
      </c>
      <c r="K100" s="18" t="n">
        <f aca="false">+J100*9.6</f>
        <v>0</v>
      </c>
      <c r="L100" s="18" t="n">
        <v>50</v>
      </c>
      <c r="M100" s="18" t="n">
        <f aca="false">+L100*9</f>
        <v>450</v>
      </c>
      <c r="N100" s="18" t="n">
        <v>50</v>
      </c>
      <c r="O100" s="18" t="n">
        <f aca="false">+N100*5</f>
        <v>250</v>
      </c>
      <c r="P100" s="18" t="n">
        <v>0</v>
      </c>
      <c r="Q100" s="18" t="n">
        <f aca="false">+P100*8.8</f>
        <v>0</v>
      </c>
      <c r="R100" s="18" t="n">
        <v>100</v>
      </c>
      <c r="S100" s="18" t="n">
        <f aca="false">+R100*2.95</f>
        <v>295</v>
      </c>
      <c r="T100" s="18" t="n">
        <v>25</v>
      </c>
      <c r="U100" s="18" t="n">
        <f aca="false">+T100*3.22</f>
        <v>80.5</v>
      </c>
      <c r="V100" s="18" t="n">
        <v>0</v>
      </c>
      <c r="W100" s="18" t="n">
        <f aca="false">+V100*6.32</f>
        <v>0</v>
      </c>
      <c r="X100" s="19" t="n">
        <f aca="false">+E100+G100+I100+K100+M100+O100+Q100+S100+U100+W100</f>
        <v>3972.5</v>
      </c>
      <c r="Y100" s="20" t="n">
        <f aca="false">+X100/$X$124</f>
        <v>0.0102305198154803</v>
      </c>
    </row>
    <row r="101" customFormat="false" ht="15" hidden="false" customHeight="false" outlineLevel="0" collapsed="false">
      <c r="A101" s="0" t="n">
        <v>98</v>
      </c>
      <c r="B101" s="16" t="s">
        <v>137</v>
      </c>
      <c r="C101" s="17" t="s">
        <v>133</v>
      </c>
      <c r="D101" s="18" t="n">
        <v>4640</v>
      </c>
      <c r="E101" s="18" t="n">
        <f aca="false">+D101*4</f>
        <v>18560</v>
      </c>
      <c r="F101" s="18" t="n">
        <v>400</v>
      </c>
      <c r="G101" s="18" t="n">
        <f aca="false">+F101*0.96</f>
        <v>384</v>
      </c>
      <c r="H101" s="18" t="n">
        <v>96</v>
      </c>
      <c r="I101" s="18" t="n">
        <f aca="false">+H101*6.95</f>
        <v>667.2</v>
      </c>
      <c r="J101" s="18" t="n">
        <v>0</v>
      </c>
      <c r="K101" s="18" t="n">
        <f aca="false">+J101*9.6</f>
        <v>0</v>
      </c>
      <c r="L101" s="18" t="n">
        <v>0</v>
      </c>
      <c r="M101" s="18" t="n">
        <f aca="false">+L101*9</f>
        <v>0</v>
      </c>
      <c r="N101" s="18" t="n">
        <v>280</v>
      </c>
      <c r="O101" s="18" t="n">
        <f aca="false">+N101*5</f>
        <v>1400</v>
      </c>
      <c r="P101" s="18" t="n">
        <v>0</v>
      </c>
      <c r="Q101" s="18" t="n">
        <f aca="false">+P101*8.8</f>
        <v>0</v>
      </c>
      <c r="R101" s="18" t="n">
        <v>0</v>
      </c>
      <c r="S101" s="18" t="n">
        <f aca="false">+R101*2.95</f>
        <v>0</v>
      </c>
      <c r="T101" s="18" t="n">
        <v>0</v>
      </c>
      <c r="U101" s="18" t="n">
        <f aca="false">+T101*3.22</f>
        <v>0</v>
      </c>
      <c r="V101" s="18" t="n">
        <v>96</v>
      </c>
      <c r="W101" s="18" t="n">
        <f aca="false">+V101*6.32</f>
        <v>606.72</v>
      </c>
      <c r="X101" s="19" t="n">
        <f aca="false">+E101+G101+I101+K101+M101+O101+Q101+S101+U101+W101</f>
        <v>21617.92</v>
      </c>
      <c r="Y101" s="20" t="n">
        <f aca="false">+X101/$X$124</f>
        <v>0.0556733943183054</v>
      </c>
    </row>
    <row r="102" customFormat="false" ht="15" hidden="false" customHeight="false" outlineLevel="0" collapsed="false">
      <c r="A102" s="0" t="n">
        <v>99</v>
      </c>
      <c r="B102" s="16" t="s">
        <v>138</v>
      </c>
      <c r="C102" s="17" t="s">
        <v>133</v>
      </c>
      <c r="D102" s="18" t="n">
        <v>10</v>
      </c>
      <c r="E102" s="18" t="n">
        <f aca="false">+D102*4</f>
        <v>40</v>
      </c>
      <c r="F102" s="18" t="n">
        <v>100</v>
      </c>
      <c r="G102" s="18" t="n">
        <f aca="false">+F102*0.96</f>
        <v>96</v>
      </c>
      <c r="H102" s="18" t="n">
        <v>0</v>
      </c>
      <c r="I102" s="18" t="n">
        <f aca="false">+H102*6.95</f>
        <v>0</v>
      </c>
      <c r="J102" s="18" t="n">
        <v>0</v>
      </c>
      <c r="K102" s="18" t="n">
        <f aca="false">+J102*9.6</f>
        <v>0</v>
      </c>
      <c r="L102" s="18" t="n">
        <v>0</v>
      </c>
      <c r="M102" s="18" t="n">
        <f aca="false">+L102*9</f>
        <v>0</v>
      </c>
      <c r="N102" s="18" t="n">
        <v>0</v>
      </c>
      <c r="O102" s="18" t="n">
        <f aca="false">+N102*5</f>
        <v>0</v>
      </c>
      <c r="P102" s="18" t="n">
        <v>0</v>
      </c>
      <c r="Q102" s="18" t="n">
        <f aca="false">+P102*8.8</f>
        <v>0</v>
      </c>
      <c r="R102" s="18" t="n">
        <v>0</v>
      </c>
      <c r="S102" s="18" t="n">
        <f aca="false">+R102*2.95</f>
        <v>0</v>
      </c>
      <c r="T102" s="18" t="n">
        <v>0</v>
      </c>
      <c r="U102" s="18" t="n">
        <f aca="false">+T102*3.22</f>
        <v>0</v>
      </c>
      <c r="V102" s="18" t="n">
        <v>0</v>
      </c>
      <c r="W102" s="18" t="n">
        <f aca="false">+V102*6.32</f>
        <v>0</v>
      </c>
      <c r="X102" s="19" t="n">
        <f aca="false">+E102+G102+I102+K102+M102+O102+Q102+S102+U102+W102</f>
        <v>136</v>
      </c>
      <c r="Y102" s="20" t="n">
        <f aca="false">+X102/$X$124</f>
        <v>0.000350245612310968</v>
      </c>
    </row>
    <row r="103" customFormat="false" ht="15" hidden="false" customHeight="false" outlineLevel="0" collapsed="false">
      <c r="A103" s="0" t="n">
        <v>100</v>
      </c>
      <c r="B103" s="16" t="s">
        <v>139</v>
      </c>
      <c r="C103" s="17" t="s">
        <v>133</v>
      </c>
      <c r="D103" s="18" t="n">
        <v>200</v>
      </c>
      <c r="E103" s="18" t="n">
        <f aca="false">+D103*4</f>
        <v>800</v>
      </c>
      <c r="F103" s="18" t="n">
        <v>100</v>
      </c>
      <c r="G103" s="18" t="n">
        <f aca="false">+F103*0.96</f>
        <v>96</v>
      </c>
      <c r="H103" s="18" t="n">
        <v>20</v>
      </c>
      <c r="I103" s="18" t="n">
        <f aca="false">+H103*6.95</f>
        <v>139</v>
      </c>
      <c r="J103" s="18" t="n">
        <v>0</v>
      </c>
      <c r="K103" s="18" t="n">
        <f aca="false">+J103*9.6</f>
        <v>0</v>
      </c>
      <c r="L103" s="18" t="n">
        <v>0</v>
      </c>
      <c r="M103" s="18" t="n">
        <f aca="false">+L103*9</f>
        <v>0</v>
      </c>
      <c r="N103" s="18" t="n">
        <v>0</v>
      </c>
      <c r="O103" s="18" t="n">
        <f aca="false">+N103*5</f>
        <v>0</v>
      </c>
      <c r="P103" s="18" t="n">
        <v>0</v>
      </c>
      <c r="Q103" s="18" t="n">
        <f aca="false">+P103*8.8</f>
        <v>0</v>
      </c>
      <c r="R103" s="18" t="n">
        <v>0</v>
      </c>
      <c r="S103" s="18" t="n">
        <f aca="false">+R103*2.95</f>
        <v>0</v>
      </c>
      <c r="T103" s="18" t="n">
        <v>0</v>
      </c>
      <c r="U103" s="18" t="n">
        <f aca="false">+T103*3.22</f>
        <v>0</v>
      </c>
      <c r="V103" s="18" t="n">
        <v>0</v>
      </c>
      <c r="W103" s="18" t="n">
        <f aca="false">+V103*6.32</f>
        <v>0</v>
      </c>
      <c r="X103" s="19" t="n">
        <f aca="false">+E103+G103+I103+K103+M103+O103+Q103+S103+U103+W103</f>
        <v>1035</v>
      </c>
      <c r="Y103" s="20" t="n">
        <f aca="false">+X103/$X$124</f>
        <v>0.00266547212310186</v>
      </c>
    </row>
    <row r="104" customFormat="false" ht="15" hidden="false" customHeight="false" outlineLevel="0" collapsed="false">
      <c r="A104" s="0" t="n">
        <v>101</v>
      </c>
      <c r="B104" s="16" t="s">
        <v>140</v>
      </c>
      <c r="C104" s="17" t="s">
        <v>133</v>
      </c>
      <c r="D104" s="18" t="n">
        <v>350</v>
      </c>
      <c r="E104" s="18" t="n">
        <f aca="false">+D104*4</f>
        <v>1400</v>
      </c>
      <c r="F104" s="18" t="n">
        <v>400</v>
      </c>
      <c r="G104" s="18" t="n">
        <f aca="false">+F104*0.96</f>
        <v>384</v>
      </c>
      <c r="H104" s="18" t="n">
        <v>40</v>
      </c>
      <c r="I104" s="18" t="n">
        <f aca="false">+H104*6.95</f>
        <v>278</v>
      </c>
      <c r="J104" s="18" t="n">
        <v>0</v>
      </c>
      <c r="K104" s="18" t="n">
        <f aca="false">+J104*9.6</f>
        <v>0</v>
      </c>
      <c r="L104" s="18" t="n">
        <v>40</v>
      </c>
      <c r="M104" s="18" t="n">
        <f aca="false">+L104*9</f>
        <v>360</v>
      </c>
      <c r="N104" s="18" t="n">
        <v>0</v>
      </c>
      <c r="O104" s="18" t="n">
        <f aca="false">+N104*5</f>
        <v>0</v>
      </c>
      <c r="P104" s="18" t="n">
        <v>0</v>
      </c>
      <c r="Q104" s="18" t="n">
        <f aca="false">+P104*8.8</f>
        <v>0</v>
      </c>
      <c r="R104" s="18" t="n">
        <v>0</v>
      </c>
      <c r="S104" s="18" t="n">
        <f aca="false">+R104*2.95</f>
        <v>0</v>
      </c>
      <c r="T104" s="18" t="n">
        <v>20</v>
      </c>
      <c r="U104" s="18" t="n">
        <f aca="false">+T104*3.22</f>
        <v>64.4</v>
      </c>
      <c r="V104" s="18" t="n">
        <v>0</v>
      </c>
      <c r="W104" s="18" t="n">
        <f aca="false">+V104*6.32</f>
        <v>0</v>
      </c>
      <c r="X104" s="19" t="n">
        <f aca="false">+E104+G104+I104+K104+M104+O104+Q104+S104+U104+W104</f>
        <v>2486.4</v>
      </c>
      <c r="Y104" s="20" t="n">
        <f aca="false">+X104/$X$124</f>
        <v>0.00640331390036759</v>
      </c>
    </row>
    <row r="105" customFormat="false" ht="15" hidden="false" customHeight="false" outlineLevel="0" collapsed="false">
      <c r="A105" s="0" t="n">
        <v>102</v>
      </c>
      <c r="B105" s="16" t="s">
        <v>141</v>
      </c>
      <c r="C105" s="17" t="s">
        <v>133</v>
      </c>
      <c r="D105" s="18" t="n">
        <v>160</v>
      </c>
      <c r="E105" s="18" t="n">
        <f aca="false">+D105*4</f>
        <v>640</v>
      </c>
      <c r="F105" s="18" t="n">
        <v>150</v>
      </c>
      <c r="G105" s="18" t="n">
        <f aca="false">+F105*0.96</f>
        <v>144</v>
      </c>
      <c r="H105" s="18" t="n">
        <v>0</v>
      </c>
      <c r="I105" s="18" t="n">
        <f aca="false">+H105*6.95</f>
        <v>0</v>
      </c>
      <c r="J105" s="18" t="n">
        <v>6</v>
      </c>
      <c r="K105" s="18" t="n">
        <f aca="false">+J105*9.6</f>
        <v>57.6</v>
      </c>
      <c r="L105" s="18" t="n">
        <v>15</v>
      </c>
      <c r="M105" s="18" t="n">
        <f aca="false">+L105*9</f>
        <v>135</v>
      </c>
      <c r="N105" s="18" t="n">
        <v>0</v>
      </c>
      <c r="O105" s="18" t="n">
        <f aca="false">+N105*5</f>
        <v>0</v>
      </c>
      <c r="P105" s="18" t="n">
        <v>0</v>
      </c>
      <c r="Q105" s="18" t="n">
        <f aca="false">+P105*8.8</f>
        <v>0</v>
      </c>
      <c r="R105" s="18" t="n">
        <v>0</v>
      </c>
      <c r="S105" s="18" t="n">
        <f aca="false">+R105*2.95</f>
        <v>0</v>
      </c>
      <c r="T105" s="18" t="n">
        <v>0</v>
      </c>
      <c r="U105" s="18" t="n">
        <f aca="false">+T105*3.22</f>
        <v>0</v>
      </c>
      <c r="V105" s="18" t="n">
        <v>16</v>
      </c>
      <c r="W105" s="18" t="n">
        <f aca="false">+V105*6.32</f>
        <v>101.12</v>
      </c>
      <c r="X105" s="19" t="n">
        <f aca="false">+E105+G105+I105+K105+M105+O105+Q105+S105+U105+W105</f>
        <v>1077.72</v>
      </c>
      <c r="Y105" s="20" t="n">
        <f aca="false">+X105/$X$124</f>
        <v>0.00277549045073365</v>
      </c>
    </row>
    <row r="106" customFormat="false" ht="15" hidden="false" customHeight="false" outlineLevel="0" collapsed="false">
      <c r="A106" s="0" t="n">
        <v>103</v>
      </c>
      <c r="B106" s="16" t="s">
        <v>142</v>
      </c>
      <c r="C106" s="17" t="s">
        <v>133</v>
      </c>
      <c r="D106" s="18" t="n">
        <v>16</v>
      </c>
      <c r="E106" s="18" t="n">
        <f aca="false">+D106*4</f>
        <v>64</v>
      </c>
      <c r="F106" s="18" t="n">
        <v>4</v>
      </c>
      <c r="G106" s="18" t="n">
        <f aca="false">+F106*0.96</f>
        <v>3.84</v>
      </c>
      <c r="H106" s="18" t="n">
        <v>2</v>
      </c>
      <c r="I106" s="18" t="n">
        <f aca="false">+H106*6.95</f>
        <v>13.9</v>
      </c>
      <c r="J106" s="18" t="n">
        <v>3</v>
      </c>
      <c r="K106" s="18" t="n">
        <f aca="false">+J106*9.6</f>
        <v>28.8</v>
      </c>
      <c r="L106" s="18" t="n">
        <v>0</v>
      </c>
      <c r="M106" s="18" t="n">
        <f aca="false">+L106*9</f>
        <v>0</v>
      </c>
      <c r="N106" s="18" t="n">
        <v>0</v>
      </c>
      <c r="O106" s="18" t="n">
        <f aca="false">+N106*5</f>
        <v>0</v>
      </c>
      <c r="P106" s="18" t="n">
        <v>0</v>
      </c>
      <c r="Q106" s="18" t="n">
        <f aca="false">+P106*8.8</f>
        <v>0</v>
      </c>
      <c r="R106" s="18" t="n">
        <v>0</v>
      </c>
      <c r="S106" s="18" t="n">
        <f aca="false">+R106*2.95</f>
        <v>0</v>
      </c>
      <c r="T106" s="18" t="n">
        <v>0</v>
      </c>
      <c r="U106" s="18" t="n">
        <f aca="false">+T106*3.22</f>
        <v>0</v>
      </c>
      <c r="V106" s="18" t="n">
        <v>0</v>
      </c>
      <c r="W106" s="18" t="n">
        <f aca="false">+V106*6.32</f>
        <v>0</v>
      </c>
      <c r="X106" s="19" t="n">
        <f aca="false">+E106+G106+I106+K106+M106+O106+Q106+S106+U106+W106</f>
        <v>110.54</v>
      </c>
      <c r="Y106" s="20" t="n">
        <f aca="false">+X106/$X$124</f>
        <v>0.000284677573418047</v>
      </c>
    </row>
    <row r="107" customFormat="false" ht="15" hidden="false" customHeight="false" outlineLevel="0" collapsed="false">
      <c r="A107" s="0" t="n">
        <v>104</v>
      </c>
      <c r="B107" s="16" t="s">
        <v>143</v>
      </c>
      <c r="C107" s="17" t="s">
        <v>133</v>
      </c>
      <c r="D107" s="18" t="n">
        <v>460</v>
      </c>
      <c r="E107" s="18" t="n">
        <f aca="false">+D107*4</f>
        <v>1840</v>
      </c>
      <c r="F107" s="18" t="n">
        <v>2759</v>
      </c>
      <c r="G107" s="18" t="n">
        <f aca="false">+F107*0.96</f>
        <v>2648.64</v>
      </c>
      <c r="H107" s="18" t="n">
        <v>18</v>
      </c>
      <c r="I107" s="18" t="n">
        <f aca="false">+H107*6.95</f>
        <v>125.1</v>
      </c>
      <c r="J107" s="18" t="n">
        <v>51</v>
      </c>
      <c r="K107" s="18" t="n">
        <f aca="false">+J107*9.6</f>
        <v>489.6</v>
      </c>
      <c r="L107" s="18" t="n">
        <v>122</v>
      </c>
      <c r="M107" s="18" t="n">
        <f aca="false">+L107*9</f>
        <v>1098</v>
      </c>
      <c r="N107" s="18" t="n">
        <v>60</v>
      </c>
      <c r="O107" s="18" t="n">
        <f aca="false">+N107*5</f>
        <v>300</v>
      </c>
      <c r="P107" s="18" t="n">
        <v>0</v>
      </c>
      <c r="Q107" s="18" t="n">
        <f aca="false">+P107*8.8</f>
        <v>0</v>
      </c>
      <c r="R107" s="18" t="n">
        <v>20</v>
      </c>
      <c r="S107" s="18" t="n">
        <f aca="false">+R107*2.95</f>
        <v>59</v>
      </c>
      <c r="T107" s="18" t="n">
        <v>12</v>
      </c>
      <c r="U107" s="18" t="n">
        <f aca="false">+T107*3.22</f>
        <v>38.64</v>
      </c>
      <c r="V107" s="18" t="n">
        <v>0</v>
      </c>
      <c r="W107" s="18" t="n">
        <f aca="false">+V107*6.32</f>
        <v>0</v>
      </c>
      <c r="X107" s="19" t="n">
        <f aca="false">+E107+G107+I107+K107+M107+O107+Q107+S107+U107+W107</f>
        <v>6598.98</v>
      </c>
      <c r="Y107" s="20" t="n">
        <f aca="false">+X107/$X$124</f>
        <v>0.0169945866965282</v>
      </c>
    </row>
    <row r="108" customFormat="false" ht="15" hidden="false" customHeight="false" outlineLevel="0" collapsed="false">
      <c r="A108" s="0" t="n">
        <v>105</v>
      </c>
      <c r="B108" s="16" t="s">
        <v>144</v>
      </c>
      <c r="C108" s="17" t="s">
        <v>133</v>
      </c>
      <c r="D108" s="18" t="n">
        <v>0</v>
      </c>
      <c r="E108" s="18" t="n">
        <f aca="false">+D108*4</f>
        <v>0</v>
      </c>
      <c r="F108" s="18" t="n">
        <v>0</v>
      </c>
      <c r="G108" s="18" t="n">
        <f aca="false">+F108*0.96</f>
        <v>0</v>
      </c>
      <c r="H108" s="18" t="n">
        <v>0</v>
      </c>
      <c r="I108" s="18" t="n">
        <f aca="false">+H108*6.95</f>
        <v>0</v>
      </c>
      <c r="J108" s="18" t="n">
        <v>0</v>
      </c>
      <c r="K108" s="18" t="n">
        <f aca="false">+J108*9.6</f>
        <v>0</v>
      </c>
      <c r="L108" s="18" t="n">
        <v>0</v>
      </c>
      <c r="M108" s="18" t="n">
        <f aca="false">+L108*9</f>
        <v>0</v>
      </c>
      <c r="N108" s="18" t="n">
        <v>6</v>
      </c>
      <c r="O108" s="18" t="n">
        <f aca="false">+N108*5</f>
        <v>30</v>
      </c>
      <c r="P108" s="18" t="n">
        <v>6</v>
      </c>
      <c r="Q108" s="18" t="n">
        <f aca="false">+P108*8.8</f>
        <v>52.8</v>
      </c>
      <c r="R108" s="18" t="n">
        <v>0</v>
      </c>
      <c r="S108" s="18" t="n">
        <f aca="false">+R108*2.95</f>
        <v>0</v>
      </c>
      <c r="T108" s="18" t="n">
        <v>0</v>
      </c>
      <c r="U108" s="18" t="n">
        <f aca="false">+T108*3.22</f>
        <v>0</v>
      </c>
      <c r="V108" s="18" t="n">
        <v>0</v>
      </c>
      <c r="W108" s="18" t="n">
        <f aca="false">+V108*6.32</f>
        <v>0</v>
      </c>
      <c r="X108" s="19" t="n">
        <f aca="false">+E108+G108+I108+K108+M108+O108+Q108+S108+U108+W108</f>
        <v>82.8</v>
      </c>
      <c r="Y108" s="20" t="n">
        <f aca="false">+X108/$X$124</f>
        <v>0.000213237769848148</v>
      </c>
    </row>
    <row r="109" customFormat="false" ht="15" hidden="false" customHeight="false" outlineLevel="0" collapsed="false">
      <c r="A109" s="0" t="n">
        <v>106</v>
      </c>
      <c r="B109" s="16" t="s">
        <v>145</v>
      </c>
      <c r="C109" s="17" t="s">
        <v>133</v>
      </c>
      <c r="D109" s="18" t="n">
        <v>0</v>
      </c>
      <c r="E109" s="18" t="n">
        <f aca="false">+D109*4</f>
        <v>0</v>
      </c>
      <c r="F109" s="18" t="n">
        <v>0</v>
      </c>
      <c r="G109" s="18" t="n">
        <f aca="false">+F109*0.96</f>
        <v>0</v>
      </c>
      <c r="H109" s="18" t="n">
        <v>11</v>
      </c>
      <c r="I109" s="18" t="n">
        <f aca="false">+H109*6.95</f>
        <v>76.45</v>
      </c>
      <c r="J109" s="18" t="n">
        <v>0</v>
      </c>
      <c r="K109" s="18" t="n">
        <f aca="false">+J109*9.6</f>
        <v>0</v>
      </c>
      <c r="L109" s="18" t="n">
        <v>0</v>
      </c>
      <c r="M109" s="18" t="n">
        <f aca="false">+L109*9</f>
        <v>0</v>
      </c>
      <c r="N109" s="18" t="n">
        <v>0</v>
      </c>
      <c r="O109" s="18" t="n">
        <f aca="false">+N109*5</f>
        <v>0</v>
      </c>
      <c r="P109" s="18" t="n">
        <v>0</v>
      </c>
      <c r="Q109" s="18" t="n">
        <f aca="false">+P109*8.8</f>
        <v>0</v>
      </c>
      <c r="R109" s="18" t="n">
        <v>0</v>
      </c>
      <c r="S109" s="18" t="n">
        <f aca="false">+R109*2.95</f>
        <v>0</v>
      </c>
      <c r="T109" s="18" t="n">
        <v>0</v>
      </c>
      <c r="U109" s="18" t="n">
        <f aca="false">+T109*3.22</f>
        <v>0</v>
      </c>
      <c r="V109" s="18" t="n">
        <v>0</v>
      </c>
      <c r="W109" s="18" t="n">
        <f aca="false">+V109*6.32</f>
        <v>0</v>
      </c>
      <c r="X109" s="19" t="n">
        <f aca="false">+E109+G109+I109+K109+M109+O109+Q109+S109+U109+W109</f>
        <v>76.45</v>
      </c>
      <c r="Y109" s="20" t="n">
        <f aca="false">+X109/$X$124</f>
        <v>0.000196884390155688</v>
      </c>
    </row>
    <row r="110" customFormat="false" ht="15" hidden="false" customHeight="false" outlineLevel="0" collapsed="false">
      <c r="A110" s="0" t="n">
        <v>107</v>
      </c>
      <c r="B110" s="16" t="s">
        <v>146</v>
      </c>
      <c r="C110" s="17" t="s">
        <v>133</v>
      </c>
      <c r="D110" s="18" t="n">
        <v>200</v>
      </c>
      <c r="E110" s="18" t="n">
        <f aca="false">+D110*4</f>
        <v>800</v>
      </c>
      <c r="F110" s="18" t="n">
        <v>0</v>
      </c>
      <c r="G110" s="18" t="n">
        <f aca="false">+F110*0.96</f>
        <v>0</v>
      </c>
      <c r="H110" s="18" t="n">
        <v>10</v>
      </c>
      <c r="I110" s="18" t="n">
        <f aca="false">+H110*6.95</f>
        <v>69.5</v>
      </c>
      <c r="J110" s="18" t="n">
        <v>0</v>
      </c>
      <c r="K110" s="18" t="n">
        <f aca="false">+J110*9.6</f>
        <v>0</v>
      </c>
      <c r="L110" s="18" t="n">
        <v>0</v>
      </c>
      <c r="M110" s="18" t="n">
        <f aca="false">+L110*9</f>
        <v>0</v>
      </c>
      <c r="N110" s="18" t="n">
        <v>0</v>
      </c>
      <c r="O110" s="18" t="n">
        <f aca="false">+N110*5</f>
        <v>0</v>
      </c>
      <c r="P110" s="18" t="n">
        <v>18</v>
      </c>
      <c r="Q110" s="18" t="n">
        <f aca="false">+P110*8.8</f>
        <v>158.4</v>
      </c>
      <c r="R110" s="18" t="n">
        <v>0</v>
      </c>
      <c r="S110" s="18" t="n">
        <f aca="false">+R110*2.95</f>
        <v>0</v>
      </c>
      <c r="T110" s="18" t="n">
        <v>0</v>
      </c>
      <c r="U110" s="18" t="n">
        <f aca="false">+T110*3.22</f>
        <v>0</v>
      </c>
      <c r="V110" s="18" t="n">
        <v>0</v>
      </c>
      <c r="W110" s="18" t="n">
        <f aca="false">+V110*6.32</f>
        <v>0</v>
      </c>
      <c r="X110" s="19" t="n">
        <f aca="false">+E110+G110+I110+K110+M110+O110+Q110+S110+U110+W110</f>
        <v>1027.9</v>
      </c>
      <c r="Y110" s="20" t="n">
        <f aca="false">+X110/$X$124</f>
        <v>0.00264718724187091</v>
      </c>
    </row>
    <row r="111" customFormat="false" ht="15" hidden="false" customHeight="false" outlineLevel="0" collapsed="false">
      <c r="A111" s="0" t="n">
        <v>108</v>
      </c>
      <c r="B111" s="16" t="s">
        <v>147</v>
      </c>
      <c r="C111" s="17" t="s">
        <v>133</v>
      </c>
      <c r="D111" s="18" t="n">
        <v>1500</v>
      </c>
      <c r="E111" s="18" t="n">
        <f aca="false">+D111*4</f>
        <v>6000</v>
      </c>
      <c r="F111" s="18" t="n">
        <v>1500</v>
      </c>
      <c r="G111" s="18" t="n">
        <f aca="false">+F111*0.96</f>
        <v>1440</v>
      </c>
      <c r="H111" s="18" t="n">
        <v>550</v>
      </c>
      <c r="I111" s="18" t="n">
        <f aca="false">+H111*6.95</f>
        <v>3822.5</v>
      </c>
      <c r="J111" s="18" t="n">
        <v>0</v>
      </c>
      <c r="K111" s="18" t="n">
        <f aca="false">+J111*9.6</f>
        <v>0</v>
      </c>
      <c r="L111" s="18" t="n">
        <v>0</v>
      </c>
      <c r="M111" s="18" t="n">
        <f aca="false">+L111*9</f>
        <v>0</v>
      </c>
      <c r="N111" s="18" t="n">
        <v>400</v>
      </c>
      <c r="O111" s="18" t="n">
        <f aca="false">+N111*5</f>
        <v>2000</v>
      </c>
      <c r="P111" s="18" t="n">
        <v>400</v>
      </c>
      <c r="Q111" s="18" t="n">
        <f aca="false">+P111*8.8</f>
        <v>3520</v>
      </c>
      <c r="R111" s="18" t="n">
        <v>0</v>
      </c>
      <c r="S111" s="18" t="n">
        <f aca="false">+R111*2.95</f>
        <v>0</v>
      </c>
      <c r="T111" s="18" t="n">
        <v>0</v>
      </c>
      <c r="U111" s="18" t="n">
        <f aca="false">+T111*3.22</f>
        <v>0</v>
      </c>
      <c r="V111" s="18" t="n">
        <v>50</v>
      </c>
      <c r="W111" s="18" t="n">
        <f aca="false">+V111*6.32</f>
        <v>316</v>
      </c>
      <c r="X111" s="19" t="n">
        <f aca="false">+E111+G111+I111+K111+M111+O111+Q111+S111+U111+W111</f>
        <v>17098.5</v>
      </c>
      <c r="Y111" s="20" t="n">
        <f aca="false">+X111/$X$124</f>
        <v>0.0440343720742581</v>
      </c>
    </row>
    <row r="112" customFormat="false" ht="15" hidden="false" customHeight="false" outlineLevel="0" collapsed="false">
      <c r="A112" s="0" t="n">
        <v>109</v>
      </c>
      <c r="B112" s="22"/>
      <c r="C112" s="22" t="s">
        <v>148</v>
      </c>
      <c r="D112" s="23" t="n">
        <f aca="false">SUM(D97:D111)</f>
        <v>10660</v>
      </c>
      <c r="E112" s="23" t="n">
        <f aca="false">SUM(E97:E111)</f>
        <v>42640</v>
      </c>
      <c r="F112" s="23" t="n">
        <f aca="false">SUM(F97:F111)</f>
        <v>7518</v>
      </c>
      <c r="G112" s="23" t="n">
        <f aca="false">SUM(G97:G111)</f>
        <v>7217.28</v>
      </c>
      <c r="H112" s="23" t="n">
        <f aca="false">SUM(H97:H111)</f>
        <v>890</v>
      </c>
      <c r="I112" s="23" t="n">
        <f aca="false">SUM(I97:I111)</f>
        <v>6185.5</v>
      </c>
      <c r="J112" s="23" t="n">
        <f aca="false">SUM(J97:J111)</f>
        <v>64</v>
      </c>
      <c r="K112" s="23" t="n">
        <f aca="false">SUM(K97:K111)</f>
        <v>614.4</v>
      </c>
      <c r="L112" s="23" t="n">
        <f aca="false">SUM(L97:L111)</f>
        <v>255</v>
      </c>
      <c r="M112" s="23" t="n">
        <f aca="false">SUM(M97:M111)</f>
        <v>2295</v>
      </c>
      <c r="N112" s="23" t="n">
        <f aca="false">SUM(N97:N111)</f>
        <v>846</v>
      </c>
      <c r="O112" s="23" t="n">
        <f aca="false">SUM(O97:O111)</f>
        <v>4230</v>
      </c>
      <c r="P112" s="23" t="n">
        <f aca="false">SUM(P97:P111)</f>
        <v>474</v>
      </c>
      <c r="Q112" s="23" t="n">
        <f aca="false">SUM(Q97:Q111)</f>
        <v>4171.2</v>
      </c>
      <c r="R112" s="23" t="n">
        <f aca="false">SUM(R97:R111)</f>
        <v>128</v>
      </c>
      <c r="S112" s="23" t="n">
        <f aca="false">SUM(S97:S111)</f>
        <v>377.6</v>
      </c>
      <c r="T112" s="23" t="n">
        <f aca="false">SUM(T97:T111)</f>
        <v>175</v>
      </c>
      <c r="U112" s="23" t="n">
        <f aca="false">SUM(U97:U111)</f>
        <v>563.5</v>
      </c>
      <c r="V112" s="23" t="n">
        <f aca="false">SUM(V97:V111)</f>
        <v>192</v>
      </c>
      <c r="W112" s="23" t="n">
        <f aca="false">+V112*6.32</f>
        <v>1213.44</v>
      </c>
      <c r="X112" s="23" t="n">
        <f aca="false">SUM(X97:X111)</f>
        <v>69507.92</v>
      </c>
      <c r="Y112" s="24" t="n">
        <f aca="false">+X112/$X$124</f>
        <v>0.17900620588869</v>
      </c>
    </row>
    <row r="113" customFormat="false" ht="15" hidden="false" customHeight="false" outlineLevel="0" collapsed="false">
      <c r="A113" s="0" t="n">
        <v>110</v>
      </c>
      <c r="B113" s="16" t="s">
        <v>149</v>
      </c>
      <c r="C113" s="17" t="s">
        <v>150</v>
      </c>
      <c r="D113" s="18" t="n">
        <v>0</v>
      </c>
      <c r="E113" s="18" t="n">
        <f aca="false">+D113*4</f>
        <v>0</v>
      </c>
      <c r="F113" s="18" t="n">
        <v>0</v>
      </c>
      <c r="G113" s="18" t="n">
        <f aca="false">+F113*0.96</f>
        <v>0</v>
      </c>
      <c r="H113" s="18" t="n">
        <v>0</v>
      </c>
      <c r="I113" s="18" t="n">
        <f aca="false">+H113*6.95</f>
        <v>0</v>
      </c>
      <c r="J113" s="18" t="n">
        <v>0</v>
      </c>
      <c r="K113" s="18" t="n">
        <f aca="false">+J113*9.6</f>
        <v>0</v>
      </c>
      <c r="L113" s="18" t="n">
        <v>0</v>
      </c>
      <c r="M113" s="18" t="n">
        <f aca="false">+L113*9</f>
        <v>0</v>
      </c>
      <c r="N113" s="18" t="n">
        <v>50</v>
      </c>
      <c r="O113" s="18" t="n">
        <f aca="false">+N113*5</f>
        <v>250</v>
      </c>
      <c r="P113" s="18" t="n">
        <v>0</v>
      </c>
      <c r="Q113" s="18" t="n">
        <f aca="false">+P113*8.8</f>
        <v>0</v>
      </c>
      <c r="R113" s="18" t="n">
        <v>0</v>
      </c>
      <c r="S113" s="18" t="n">
        <f aca="false">+R113*2.95</f>
        <v>0</v>
      </c>
      <c r="T113" s="18" t="n">
        <v>0</v>
      </c>
      <c r="U113" s="18" t="n">
        <f aca="false">+T113*3.22</f>
        <v>0</v>
      </c>
      <c r="V113" s="18" t="n">
        <v>0</v>
      </c>
      <c r="W113" s="18" t="n">
        <f aca="false">+V113*6.32</f>
        <v>0</v>
      </c>
      <c r="X113" s="19" t="n">
        <f aca="false">+E113+G113+I113+K113+M113+O113+Q113+S113+U113+W113</f>
        <v>250</v>
      </c>
      <c r="Y113" s="20" t="n">
        <f aca="false">+X113/$X$124</f>
        <v>0.000643833846159868</v>
      </c>
    </row>
    <row r="114" customFormat="false" ht="15" hidden="false" customHeight="false" outlineLevel="0" collapsed="false">
      <c r="A114" s="0" t="n">
        <v>111</v>
      </c>
      <c r="B114" s="16" t="s">
        <v>151</v>
      </c>
      <c r="C114" s="17" t="s">
        <v>150</v>
      </c>
      <c r="D114" s="18" t="n">
        <v>0</v>
      </c>
      <c r="E114" s="18" t="n">
        <f aca="false">+D114*4</f>
        <v>0</v>
      </c>
      <c r="F114" s="18" t="n">
        <v>100</v>
      </c>
      <c r="G114" s="18" t="n">
        <f aca="false">+F114*0.96</f>
        <v>96</v>
      </c>
      <c r="H114" s="18" t="n">
        <v>0</v>
      </c>
      <c r="I114" s="18" t="n">
        <f aca="false">+H114*6.95</f>
        <v>0</v>
      </c>
      <c r="J114" s="18" t="n">
        <v>3</v>
      </c>
      <c r="K114" s="18" t="n">
        <f aca="false">+J114*9.6</f>
        <v>28.8</v>
      </c>
      <c r="L114" s="18" t="n">
        <v>2</v>
      </c>
      <c r="M114" s="18" t="n">
        <f aca="false">+L114*9</f>
        <v>18</v>
      </c>
      <c r="N114" s="18" t="n">
        <v>0</v>
      </c>
      <c r="O114" s="18" t="n">
        <f aca="false">+N114*5</f>
        <v>0</v>
      </c>
      <c r="P114" s="18" t="n">
        <v>0</v>
      </c>
      <c r="Q114" s="18" t="n">
        <f aca="false">+P114*8.8</f>
        <v>0</v>
      </c>
      <c r="R114" s="18" t="n">
        <v>0</v>
      </c>
      <c r="S114" s="18" t="n">
        <f aca="false">+R114*2.95</f>
        <v>0</v>
      </c>
      <c r="T114" s="18" t="n">
        <v>0</v>
      </c>
      <c r="U114" s="18" t="n">
        <f aca="false">+T114*3.22</f>
        <v>0</v>
      </c>
      <c r="V114" s="18" t="n">
        <v>0</v>
      </c>
      <c r="W114" s="18" t="n">
        <f aca="false">+V114*6.32</f>
        <v>0</v>
      </c>
      <c r="X114" s="19" t="n">
        <f aca="false">+E114+G114+I114+K114+M114+O114+Q114+S114+U114+W114</f>
        <v>142.8</v>
      </c>
      <c r="Y114" s="20" t="n">
        <f aca="false">+X114/$X$124</f>
        <v>0.000367757892926517</v>
      </c>
    </row>
    <row r="115" customFormat="false" ht="15" hidden="false" customHeight="false" outlineLevel="0" collapsed="false">
      <c r="A115" s="0" t="n">
        <v>112</v>
      </c>
      <c r="B115" s="21" t="s">
        <v>152</v>
      </c>
      <c r="C115" s="17" t="s">
        <v>150</v>
      </c>
      <c r="D115" s="18" t="n">
        <v>50</v>
      </c>
      <c r="E115" s="18" t="n">
        <f aca="false">+D115*4</f>
        <v>200</v>
      </c>
      <c r="F115" s="18" t="n">
        <v>1000</v>
      </c>
      <c r="G115" s="18" t="n">
        <f aca="false">+F115*0.96</f>
        <v>960</v>
      </c>
      <c r="H115" s="18" t="n">
        <v>10</v>
      </c>
      <c r="I115" s="18" t="n">
        <f aca="false">+H115*6.95</f>
        <v>69.5</v>
      </c>
      <c r="J115" s="18" t="n">
        <v>0</v>
      </c>
      <c r="K115" s="18" t="n">
        <f aca="false">+J115*9.6</f>
        <v>0</v>
      </c>
      <c r="L115" s="18" t="n">
        <v>0</v>
      </c>
      <c r="M115" s="18" t="n">
        <f aca="false">+L115*9</f>
        <v>0</v>
      </c>
      <c r="N115" s="18" t="n">
        <v>0</v>
      </c>
      <c r="O115" s="18" t="n">
        <f aca="false">+N115*5</f>
        <v>0</v>
      </c>
      <c r="P115" s="18" t="n">
        <v>0</v>
      </c>
      <c r="Q115" s="18" t="n">
        <f aca="false">+P115*8.8</f>
        <v>0</v>
      </c>
      <c r="R115" s="18" t="n">
        <v>0</v>
      </c>
      <c r="S115" s="18" t="n">
        <f aca="false">+R115*2.95</f>
        <v>0</v>
      </c>
      <c r="T115" s="18" t="n">
        <v>30</v>
      </c>
      <c r="U115" s="18" t="n">
        <f aca="false">+T115*3.22</f>
        <v>96.6</v>
      </c>
      <c r="V115" s="18" t="n">
        <v>0</v>
      </c>
      <c r="W115" s="18" t="n">
        <f aca="false">+V115*6.32</f>
        <v>0</v>
      </c>
      <c r="X115" s="19" t="n">
        <f aca="false">+E115+G115+I115+K115+M115+O115+Q115+S115+U115+W115</f>
        <v>1326.1</v>
      </c>
      <c r="Y115" s="20" t="n">
        <f aca="false">+X115/$X$124</f>
        <v>0.00341515225357041</v>
      </c>
    </row>
    <row r="116" customFormat="false" ht="15" hidden="false" customHeight="false" outlineLevel="0" collapsed="false">
      <c r="A116" s="0" t="n">
        <v>113</v>
      </c>
      <c r="B116" s="16" t="s">
        <v>153</v>
      </c>
      <c r="C116" s="17" t="s">
        <v>150</v>
      </c>
      <c r="D116" s="18" t="n">
        <v>95</v>
      </c>
      <c r="E116" s="18" t="n">
        <f aca="false">+D116*4</f>
        <v>380</v>
      </c>
      <c r="F116" s="18" t="n">
        <v>300</v>
      </c>
      <c r="G116" s="18" t="n">
        <f aca="false">+F116*0.96</f>
        <v>288</v>
      </c>
      <c r="H116" s="18" t="n">
        <v>12</v>
      </c>
      <c r="I116" s="18" t="n">
        <f aca="false">+H116*6.95</f>
        <v>83.4</v>
      </c>
      <c r="J116" s="18" t="n">
        <v>0</v>
      </c>
      <c r="K116" s="18" t="n">
        <f aca="false">+J116*9.6</f>
        <v>0</v>
      </c>
      <c r="L116" s="18" t="n">
        <v>0</v>
      </c>
      <c r="M116" s="18" t="n">
        <f aca="false">+L116*9</f>
        <v>0</v>
      </c>
      <c r="N116" s="18" t="n">
        <v>0</v>
      </c>
      <c r="O116" s="18" t="n">
        <f aca="false">+N116*5</f>
        <v>0</v>
      </c>
      <c r="P116" s="18" t="n">
        <v>15</v>
      </c>
      <c r="Q116" s="18" t="n">
        <f aca="false">+P116*8.8</f>
        <v>132</v>
      </c>
      <c r="R116" s="18" t="n">
        <v>0</v>
      </c>
      <c r="S116" s="18" t="n">
        <f aca="false">+R116*2.95</f>
        <v>0</v>
      </c>
      <c r="T116" s="18" t="n">
        <v>0</v>
      </c>
      <c r="U116" s="18" t="n">
        <f aca="false">+T116*3.22</f>
        <v>0</v>
      </c>
      <c r="V116" s="18" t="n">
        <v>26</v>
      </c>
      <c r="W116" s="18" t="n">
        <f aca="false">+V116*6.32</f>
        <v>164.32</v>
      </c>
      <c r="X116" s="19" t="n">
        <f aca="false">+E116+G116+I116+K116+M116+O116+Q116+S116+U116+W116</f>
        <v>1047.72</v>
      </c>
      <c r="Y116" s="20" t="n">
        <f aca="false">+X116/$X$124</f>
        <v>0.00269823038919447</v>
      </c>
    </row>
    <row r="117" customFormat="false" ht="15" hidden="false" customHeight="false" outlineLevel="0" collapsed="false">
      <c r="A117" s="0" t="n">
        <v>114</v>
      </c>
      <c r="B117" s="16" t="s">
        <v>154</v>
      </c>
      <c r="C117" s="17" t="s">
        <v>150</v>
      </c>
      <c r="D117" s="18" t="n">
        <v>0</v>
      </c>
      <c r="E117" s="18" t="n">
        <f aca="false">+D117*4</f>
        <v>0</v>
      </c>
      <c r="F117" s="18" t="n">
        <v>175</v>
      </c>
      <c r="G117" s="18" t="n">
        <f aca="false">+F117*0.96</f>
        <v>168</v>
      </c>
      <c r="H117" s="18" t="n">
        <v>10</v>
      </c>
      <c r="I117" s="18" t="n">
        <f aca="false">+H117*6.95</f>
        <v>69.5</v>
      </c>
      <c r="J117" s="18" t="n">
        <v>0</v>
      </c>
      <c r="K117" s="18" t="n">
        <f aca="false">+J117*9.6</f>
        <v>0</v>
      </c>
      <c r="L117" s="18" t="n">
        <v>0</v>
      </c>
      <c r="M117" s="18" t="n">
        <f aca="false">+L117*9</f>
        <v>0</v>
      </c>
      <c r="N117" s="18" t="n">
        <v>0</v>
      </c>
      <c r="O117" s="18" t="n">
        <f aca="false">+N117*5</f>
        <v>0</v>
      </c>
      <c r="P117" s="18" t="n">
        <v>0</v>
      </c>
      <c r="Q117" s="18" t="n">
        <f aca="false">+P117*8.8</f>
        <v>0</v>
      </c>
      <c r="R117" s="18" t="n">
        <v>100</v>
      </c>
      <c r="S117" s="18" t="n">
        <f aca="false">+R117*2.95</f>
        <v>295</v>
      </c>
      <c r="T117" s="18" t="n">
        <v>40</v>
      </c>
      <c r="U117" s="18" t="n">
        <f aca="false">+T117*3.22</f>
        <v>128.8</v>
      </c>
      <c r="V117" s="18" t="n">
        <v>0</v>
      </c>
      <c r="W117" s="18" t="n">
        <f aca="false">+V117*6.32</f>
        <v>0</v>
      </c>
      <c r="X117" s="19" t="n">
        <f aca="false">+E117+G117+I117+K117+M117+O117+Q117+S117+U117+W117</f>
        <v>661.3</v>
      </c>
      <c r="Y117" s="20" t="n">
        <f aca="false">+X117/$X$124</f>
        <v>0.00170306928986208</v>
      </c>
    </row>
    <row r="118" customFormat="false" ht="15" hidden="false" customHeight="false" outlineLevel="0" collapsed="false">
      <c r="A118" s="0" t="n">
        <v>115</v>
      </c>
      <c r="B118" s="16" t="s">
        <v>155</v>
      </c>
      <c r="C118" s="17" t="s">
        <v>150</v>
      </c>
      <c r="D118" s="18" t="n">
        <v>660</v>
      </c>
      <c r="E118" s="18" t="n">
        <f aca="false">+D118*4</f>
        <v>2640</v>
      </c>
      <c r="F118" s="18" t="n">
        <v>540</v>
      </c>
      <c r="G118" s="18" t="n">
        <f aca="false">+F118*0.96</f>
        <v>518.4</v>
      </c>
      <c r="H118" s="18" t="n">
        <v>12</v>
      </c>
      <c r="I118" s="18" t="n">
        <f aca="false">+H118*6.95</f>
        <v>83.4</v>
      </c>
      <c r="J118" s="18" t="n">
        <v>0</v>
      </c>
      <c r="K118" s="18" t="n">
        <f aca="false">+J118*9.6</f>
        <v>0</v>
      </c>
      <c r="L118" s="18" t="n">
        <v>0</v>
      </c>
      <c r="M118" s="18" t="n">
        <f aca="false">+L118*9</f>
        <v>0</v>
      </c>
      <c r="N118" s="18" t="n">
        <v>0</v>
      </c>
      <c r="O118" s="18" t="n">
        <f aca="false">+N118*5</f>
        <v>0</v>
      </c>
      <c r="P118" s="18" t="n">
        <v>0</v>
      </c>
      <c r="Q118" s="18" t="n">
        <f aca="false">+P118*8.8</f>
        <v>0</v>
      </c>
      <c r="R118" s="18" t="n">
        <v>0</v>
      </c>
      <c r="S118" s="18" t="n">
        <f aca="false">+R118*2.95</f>
        <v>0</v>
      </c>
      <c r="T118" s="18" t="n">
        <v>12</v>
      </c>
      <c r="U118" s="18" t="n">
        <f aca="false">+T118*3.22</f>
        <v>38.64</v>
      </c>
      <c r="V118" s="18" t="n">
        <v>16</v>
      </c>
      <c r="W118" s="18" t="n">
        <f aca="false">+V118*6.32</f>
        <v>101.12</v>
      </c>
      <c r="X118" s="19" t="n">
        <f aca="false">+E118+G118+I118+K118+M118+O118+Q118+S118+U118+W118</f>
        <v>3381.56</v>
      </c>
      <c r="Y118" s="20" t="n">
        <f aca="false">+X118/$X$124</f>
        <v>0.00870865112328146</v>
      </c>
    </row>
    <row r="119" customFormat="false" ht="15" hidden="false" customHeight="false" outlineLevel="0" collapsed="false">
      <c r="A119" s="0" t="n">
        <v>116</v>
      </c>
      <c r="B119" s="16" t="s">
        <v>156</v>
      </c>
      <c r="C119" s="17" t="s">
        <v>150</v>
      </c>
      <c r="D119" s="18" t="n">
        <v>25</v>
      </c>
      <c r="E119" s="18" t="n">
        <f aca="false">+D119*4</f>
        <v>100</v>
      </c>
      <c r="F119" s="18" t="n">
        <v>50</v>
      </c>
      <c r="G119" s="18" t="n">
        <f aca="false">+F119*0.96</f>
        <v>48</v>
      </c>
      <c r="H119" s="18" t="n">
        <v>2</v>
      </c>
      <c r="I119" s="18" t="n">
        <f aca="false">+H119*6.95</f>
        <v>13.9</v>
      </c>
      <c r="J119" s="18" t="n">
        <v>0</v>
      </c>
      <c r="K119" s="18" t="n">
        <f aca="false">+J119*9.6</f>
        <v>0</v>
      </c>
      <c r="L119" s="18" t="n">
        <v>1</v>
      </c>
      <c r="M119" s="18" t="n">
        <f aca="false">+L119*9</f>
        <v>9</v>
      </c>
      <c r="N119" s="18" t="n">
        <v>0</v>
      </c>
      <c r="O119" s="18" t="n">
        <f aca="false">+N119*5</f>
        <v>0</v>
      </c>
      <c r="P119" s="18" t="n">
        <v>0</v>
      </c>
      <c r="Q119" s="18" t="n">
        <f aca="false">+P119*8.8</f>
        <v>0</v>
      </c>
      <c r="R119" s="18" t="n">
        <v>0</v>
      </c>
      <c r="S119" s="18" t="n">
        <f aca="false">+R119*2.95</f>
        <v>0</v>
      </c>
      <c r="T119" s="18" t="n">
        <v>0</v>
      </c>
      <c r="U119" s="18" t="n">
        <f aca="false">+T119*3.22</f>
        <v>0</v>
      </c>
      <c r="V119" s="18" t="n">
        <v>0</v>
      </c>
      <c r="W119" s="18" t="n">
        <f aca="false">+V119*6.32</f>
        <v>0</v>
      </c>
      <c r="X119" s="19" t="n">
        <f aca="false">+E119+G119+I119+K119+M119+O119+Q119+S119+U119+W119</f>
        <v>170.9</v>
      </c>
      <c r="Y119" s="20" t="n">
        <f aca="false">+X119/$X$124</f>
        <v>0.000440124817234886</v>
      </c>
    </row>
    <row r="120" customFormat="false" ht="15" hidden="false" customHeight="false" outlineLevel="0" collapsed="false">
      <c r="A120" s="0" t="n">
        <v>117</v>
      </c>
      <c r="B120" s="16" t="s">
        <v>157</v>
      </c>
      <c r="C120" s="17" t="s">
        <v>150</v>
      </c>
      <c r="D120" s="18" t="n">
        <v>50</v>
      </c>
      <c r="E120" s="18" t="n">
        <f aca="false">+D120*4</f>
        <v>200</v>
      </c>
      <c r="F120" s="18" t="n">
        <v>50</v>
      </c>
      <c r="G120" s="18" t="n">
        <f aca="false">+F120*0.96</f>
        <v>48</v>
      </c>
      <c r="H120" s="18" t="n">
        <v>1</v>
      </c>
      <c r="I120" s="18" t="n">
        <f aca="false">+H120*6.95</f>
        <v>6.95</v>
      </c>
      <c r="J120" s="18" t="n">
        <v>1</v>
      </c>
      <c r="K120" s="18" t="n">
        <f aca="false">+J120*9.6</f>
        <v>9.6</v>
      </c>
      <c r="L120" s="18" t="n">
        <v>6</v>
      </c>
      <c r="M120" s="18" t="n">
        <f aca="false">+L120*9</f>
        <v>54</v>
      </c>
      <c r="N120" s="18" t="n">
        <v>0</v>
      </c>
      <c r="O120" s="18" t="n">
        <f aca="false">+N120*5</f>
        <v>0</v>
      </c>
      <c r="P120" s="18" t="n">
        <v>0</v>
      </c>
      <c r="Q120" s="18" t="n">
        <f aca="false">+P120*8.8</f>
        <v>0</v>
      </c>
      <c r="R120" s="18" t="n">
        <v>0</v>
      </c>
      <c r="S120" s="18" t="n">
        <f aca="false">+R120*2.95</f>
        <v>0</v>
      </c>
      <c r="T120" s="18" t="n">
        <v>0</v>
      </c>
      <c r="U120" s="18" t="n">
        <f aca="false">+T120*3.22</f>
        <v>0</v>
      </c>
      <c r="V120" s="18" t="n">
        <v>2</v>
      </c>
      <c r="W120" s="18" t="n">
        <f aca="false">+V120*6.32</f>
        <v>12.64</v>
      </c>
      <c r="X120" s="19" t="n">
        <f aca="false">+E120+G120+I120+K120+M120+O120+Q120+S120+U120+W120</f>
        <v>331.19</v>
      </c>
      <c r="Y120" s="20" t="n">
        <f aca="false">+X120/$X$124</f>
        <v>0.000852925326038747</v>
      </c>
    </row>
    <row r="121" customFormat="false" ht="15" hidden="false" customHeight="false" outlineLevel="0" collapsed="false">
      <c r="A121" s="0" t="n">
        <v>118</v>
      </c>
      <c r="B121" s="16" t="s">
        <v>158</v>
      </c>
      <c r="C121" s="17" t="s">
        <v>150</v>
      </c>
      <c r="D121" s="18" t="n">
        <v>900</v>
      </c>
      <c r="E121" s="18" t="n">
        <f aca="false">+D121*4</f>
        <v>3600</v>
      </c>
      <c r="F121" s="18" t="n">
        <v>0</v>
      </c>
      <c r="G121" s="18" t="n">
        <f aca="false">+F121*0.96</f>
        <v>0</v>
      </c>
      <c r="H121" s="18" t="n">
        <v>13</v>
      </c>
      <c r="I121" s="18" t="n">
        <f aca="false">+H121*6.95</f>
        <v>90.35</v>
      </c>
      <c r="J121" s="18" t="n">
        <v>0</v>
      </c>
      <c r="K121" s="18" t="n">
        <f aca="false">+J121*9.6</f>
        <v>0</v>
      </c>
      <c r="L121" s="18" t="n">
        <v>0</v>
      </c>
      <c r="M121" s="18" t="n">
        <f aca="false">+L121*9</f>
        <v>0</v>
      </c>
      <c r="N121" s="18" t="n">
        <v>270</v>
      </c>
      <c r="O121" s="18" t="n">
        <f aca="false">+N121*5</f>
        <v>1350</v>
      </c>
      <c r="P121" s="18" t="n">
        <v>0</v>
      </c>
      <c r="Q121" s="18" t="n">
        <f aca="false">+P121*8.8</f>
        <v>0</v>
      </c>
      <c r="R121" s="18" t="n">
        <v>0</v>
      </c>
      <c r="S121" s="18" t="n">
        <f aca="false">+R121*2.95</f>
        <v>0</v>
      </c>
      <c r="T121" s="18" t="n">
        <v>12</v>
      </c>
      <c r="U121" s="18" t="n">
        <f aca="false">+T121*3.22</f>
        <v>38.64</v>
      </c>
      <c r="V121" s="18" t="n">
        <v>0</v>
      </c>
      <c r="W121" s="18" t="n">
        <f aca="false">+V121*6.32</f>
        <v>0</v>
      </c>
      <c r="X121" s="19" t="n">
        <f aca="false">+E121+G121+I121+K121+M121+O121+Q121+S121+U121+W121</f>
        <v>5078.99</v>
      </c>
      <c r="Y121" s="20" t="n">
        <f aca="false">+X121/$X$124</f>
        <v>0.01308010266523</v>
      </c>
    </row>
    <row r="122" customFormat="false" ht="15" hidden="false" customHeight="false" outlineLevel="0" collapsed="false">
      <c r="A122" s="0" t="n">
        <v>119</v>
      </c>
      <c r="B122" s="22"/>
      <c r="C122" s="22" t="s">
        <v>159</v>
      </c>
      <c r="D122" s="23" t="n">
        <f aca="false">SUM(D113:D121)</f>
        <v>1780</v>
      </c>
      <c r="E122" s="23" t="n">
        <f aca="false">SUM(E113:E121)</f>
        <v>7120</v>
      </c>
      <c r="F122" s="23" t="n">
        <f aca="false">SUM(F113:F121)</f>
        <v>2215</v>
      </c>
      <c r="G122" s="23" t="n">
        <f aca="false">SUM(G113:G121)</f>
        <v>2126.4</v>
      </c>
      <c r="H122" s="23" t="n">
        <f aca="false">SUM(H113:H121)</f>
        <v>60</v>
      </c>
      <c r="I122" s="23" t="n">
        <f aca="false">SUM(I113:I121)</f>
        <v>417</v>
      </c>
      <c r="J122" s="23" t="n">
        <f aca="false">SUM(J113:J121)</f>
        <v>4</v>
      </c>
      <c r="K122" s="23" t="n">
        <f aca="false">SUM(K113:K121)</f>
        <v>38.4</v>
      </c>
      <c r="L122" s="23" t="n">
        <f aca="false">SUM(L113:L121)</f>
        <v>9</v>
      </c>
      <c r="M122" s="23" t="n">
        <f aca="false">SUM(M113:M121)</f>
        <v>81</v>
      </c>
      <c r="N122" s="23" t="n">
        <f aca="false">SUM(N113:N121)</f>
        <v>320</v>
      </c>
      <c r="O122" s="23" t="n">
        <f aca="false">SUM(O113:O121)</f>
        <v>1600</v>
      </c>
      <c r="P122" s="23" t="n">
        <f aca="false">SUM(P113:P121)</f>
        <v>15</v>
      </c>
      <c r="Q122" s="23" t="n">
        <f aca="false">SUM(Q113:Q121)</f>
        <v>132</v>
      </c>
      <c r="R122" s="23" t="n">
        <f aca="false">SUM(R113:R121)</f>
        <v>100</v>
      </c>
      <c r="S122" s="23" t="n">
        <f aca="false">SUM(S113:S121)</f>
        <v>295</v>
      </c>
      <c r="T122" s="23" t="n">
        <f aca="false">SUM(T113:T121)</f>
        <v>94</v>
      </c>
      <c r="U122" s="23" t="n">
        <f aca="false">SUM(U113:U121)</f>
        <v>302.68</v>
      </c>
      <c r="V122" s="23" t="n">
        <f aca="false">SUM(V113:V121)</f>
        <v>44</v>
      </c>
      <c r="W122" s="23" t="n">
        <f aca="false">SUM(W113:W121)</f>
        <v>278.08</v>
      </c>
      <c r="X122" s="23" t="n">
        <f aca="false">SUM(X113:X121)</f>
        <v>12390.56</v>
      </c>
      <c r="Y122" s="24" t="n">
        <f aca="false">+X122/$X$124</f>
        <v>0.0319098476034985</v>
      </c>
    </row>
    <row r="124" customFormat="false" ht="15" hidden="false" customHeight="false" outlineLevel="0" collapsed="false">
      <c r="B124" s="25" t="s">
        <v>160</v>
      </c>
      <c r="C124" s="25"/>
      <c r="D124" s="26" t="n">
        <f aca="false">+D21+D33+D44+D51+D62+D71+D84+D96+D112+D122</f>
        <v>52834</v>
      </c>
      <c r="E124" s="26" t="n">
        <f aca="false">+E21+E33+E44+E51+E62+E71+E84+E96+E112+E122</f>
        <v>211336</v>
      </c>
      <c r="F124" s="26" t="n">
        <f aca="false">+F21+F33+F44+F51+F62+F71+F84+F96+F112+F122</f>
        <v>66750</v>
      </c>
      <c r="G124" s="26" t="n">
        <f aca="false">+G21+G33+G44+G51+G62+G71+G84+G96+G112+G122</f>
        <v>64080</v>
      </c>
      <c r="H124" s="26" t="n">
        <f aca="false">+H21+H33+H44+H51+H62+H71+H84+H96+H112+H122</f>
        <v>2888</v>
      </c>
      <c r="I124" s="26" t="n">
        <f aca="false">+I21+I33+I44+I51+I62+I71+I84+I96+I112+I122</f>
        <v>20071.6</v>
      </c>
      <c r="J124" s="26" t="n">
        <f aca="false">+J21+J33+J44+J51+J62+J71+J84+J96+J112+J122</f>
        <v>1074</v>
      </c>
      <c r="K124" s="26" t="n">
        <f aca="false">+K21+K33+K44+K51+K62+K71+K84+K96+K112+K122</f>
        <v>10310.4</v>
      </c>
      <c r="L124" s="26" t="n">
        <f aca="false">+L21+L33+L44+L51+L62+L71+L84+L96+L112+L122</f>
        <v>5049</v>
      </c>
      <c r="M124" s="26" t="n">
        <f aca="false">+M21+M33+M44+M51+M62+M71+M84+M96+M112+M122</f>
        <v>45441</v>
      </c>
      <c r="N124" s="26" t="n">
        <f aca="false">+N21+N33+N44+N51+N62+N71+N84+N96+N112+N122</f>
        <v>2973</v>
      </c>
      <c r="O124" s="26" t="n">
        <f aca="false">+O21+O33+O44+O51+O62+O71+O84+O96+O112+O122</f>
        <v>14865</v>
      </c>
      <c r="P124" s="26" t="n">
        <f aca="false">+P21+P33+P44+P51+P62+P71+P84+P96+P112+P122</f>
        <v>1174</v>
      </c>
      <c r="Q124" s="26" t="n">
        <f aca="false">+Q21+Q33+Q44+Q51+Q62+Q71+Q84+Q96+Q112+Q122</f>
        <v>10331.2</v>
      </c>
      <c r="R124" s="26" t="n">
        <f aca="false">+R21+R33+R44+R51+R62+R71+R84+R96+R112+R122</f>
        <v>1690</v>
      </c>
      <c r="S124" s="26" t="n">
        <f aca="false">+S21+S33+S44+S51+S62+S71+S84+S96+S112+S122</f>
        <v>4985.5</v>
      </c>
      <c r="T124" s="26" t="n">
        <f aca="false">+T21+T33+T44+T51+T62+T71+T84+T96+T112+T122</f>
        <v>772</v>
      </c>
      <c r="U124" s="26" t="n">
        <f aca="false">+U21+U33+U44+U51+U62+U71+U84+U96+U112+U122</f>
        <v>2485.84</v>
      </c>
      <c r="V124" s="26" t="n">
        <f aca="false">+V21+V33+V44+V51+V62+V71+V84+V96+V112+V122</f>
        <v>695</v>
      </c>
      <c r="W124" s="26" t="n">
        <f aca="false">+W21+W33+W44+W51+W62+W71+W84+W96+W112+W122</f>
        <v>4392.4</v>
      </c>
      <c r="X124" s="26" t="n">
        <f aca="false">+X21+X33+X44+X51+X62+X71+X84+X96+X112+X122</f>
        <v>388298.94</v>
      </c>
    </row>
    <row r="125" customFormat="false" ht="15" hidden="false" customHeight="false" outlineLevel="0" collapsed="false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customFormat="false" ht="15" hidden="false" customHeight="false" outlineLevel="0" collapsed="false">
      <c r="B126" s="28" t="s">
        <v>161</v>
      </c>
      <c r="C126" s="28"/>
      <c r="D126" s="29"/>
      <c r="E126" s="30" t="n">
        <f aca="false">+E124/$X$124</f>
        <v>0.544261078848168</v>
      </c>
      <c r="F126" s="30"/>
      <c r="G126" s="30" t="n">
        <f aca="false">+G124/$X$124</f>
        <v>0.165027491447697</v>
      </c>
      <c r="H126" s="30"/>
      <c r="I126" s="30" t="n">
        <f aca="false">+I124/$X$124</f>
        <v>0.0516911017063297</v>
      </c>
      <c r="J126" s="30"/>
      <c r="K126" s="30" t="n">
        <f aca="false">+K124/$X$124</f>
        <v>0.0265527379497868</v>
      </c>
      <c r="L126" s="30"/>
      <c r="M126" s="30" t="n">
        <f aca="false">+M124/$X$124</f>
        <v>0.117025815213402</v>
      </c>
      <c r="N126" s="30"/>
      <c r="O126" s="30" t="n">
        <f aca="false">+O124/$X$124</f>
        <v>0.0382823604926658</v>
      </c>
      <c r="P126" s="30"/>
      <c r="Q126" s="30" t="n">
        <f aca="false">+Q124/$X$124</f>
        <v>0.0266063049257873</v>
      </c>
      <c r="R126" s="30"/>
      <c r="S126" s="30" t="n">
        <f aca="false">+S124/$X$124</f>
        <v>0.0128393345601201</v>
      </c>
      <c r="T126" s="30"/>
      <c r="U126" s="30" t="n">
        <f aca="false">+U124/$X$124</f>
        <v>0.00640187171255219</v>
      </c>
      <c r="V126" s="30"/>
      <c r="W126" s="30" t="n">
        <f aca="false">+W124/$X$124</f>
        <v>0.0113119031434904</v>
      </c>
      <c r="X126" s="29"/>
    </row>
    <row r="128" s="27" customFormat="true" ht="15" hidden="false" customHeight="false" outlineLevel="0" collapsed="false">
      <c r="B128" s="18" t="s">
        <v>57</v>
      </c>
      <c r="C128" s="18" t="s">
        <v>51</v>
      </c>
      <c r="D128" s="18" t="n">
        <v>18200</v>
      </c>
      <c r="E128" s="18" t="n">
        <v>72800</v>
      </c>
      <c r="F128" s="18" t="n">
        <v>21400</v>
      </c>
      <c r="G128" s="18" t="n">
        <v>20544</v>
      </c>
      <c r="H128" s="18" t="n">
        <v>392</v>
      </c>
      <c r="I128" s="18" t="n">
        <v>2724.4</v>
      </c>
      <c r="J128" s="18" t="n">
        <v>0</v>
      </c>
      <c r="K128" s="18" t="n">
        <v>0</v>
      </c>
      <c r="L128" s="18" t="n">
        <v>3550</v>
      </c>
      <c r="M128" s="18" t="n">
        <v>31950</v>
      </c>
      <c r="N128" s="18" t="n">
        <v>1000</v>
      </c>
      <c r="O128" s="18" t="n">
        <v>5000</v>
      </c>
      <c r="P128" s="18" t="n">
        <v>0</v>
      </c>
      <c r="Q128" s="18" t="n">
        <v>0</v>
      </c>
      <c r="R128" s="18" t="n">
        <v>0</v>
      </c>
      <c r="S128" s="18" t="n">
        <v>0</v>
      </c>
      <c r="T128" s="18" t="n">
        <v>200</v>
      </c>
      <c r="U128" s="18" t="n">
        <v>644</v>
      </c>
      <c r="V128" s="18" t="n">
        <v>0</v>
      </c>
      <c r="W128" s="18" t="n">
        <v>0</v>
      </c>
      <c r="X128" s="31" t="n">
        <v>133662.4</v>
      </c>
      <c r="Y128" s="32" t="n">
        <f aca="false">+X128/$X$124</f>
        <v>0.344225508315835</v>
      </c>
    </row>
    <row r="130" customFormat="false" ht="15" hidden="false" customHeight="false" outlineLevel="0" collapsed="false">
      <c r="B130" s="33" t="s">
        <v>162</v>
      </c>
      <c r="C130" s="33"/>
      <c r="D130" s="34" t="n">
        <f aca="false">+D124-D128</f>
        <v>34634</v>
      </c>
      <c r="E130" s="34" t="n">
        <f aca="false">+E124-E128</f>
        <v>138536</v>
      </c>
      <c r="F130" s="34" t="n">
        <f aca="false">+F124-F128</f>
        <v>45350</v>
      </c>
      <c r="G130" s="34" t="n">
        <f aca="false">+G124-G128</f>
        <v>43536</v>
      </c>
      <c r="H130" s="34" t="n">
        <f aca="false">+H124-H128</f>
        <v>2496</v>
      </c>
      <c r="I130" s="34" t="n">
        <f aca="false">+I124-I128</f>
        <v>17347.2</v>
      </c>
      <c r="J130" s="34" t="n">
        <f aca="false">+J124-J128</f>
        <v>1074</v>
      </c>
      <c r="K130" s="34" t="n">
        <f aca="false">+K124-K128</f>
        <v>10310.4</v>
      </c>
      <c r="L130" s="34" t="n">
        <f aca="false">+L124-L128</f>
        <v>1499</v>
      </c>
      <c r="M130" s="34" t="n">
        <f aca="false">+M124-M128</f>
        <v>13491</v>
      </c>
      <c r="N130" s="34" t="n">
        <f aca="false">+N124-N128</f>
        <v>1973</v>
      </c>
      <c r="O130" s="34" t="n">
        <f aca="false">+O124-O128</f>
        <v>9865</v>
      </c>
      <c r="P130" s="34" t="n">
        <f aca="false">+P124-P128</f>
        <v>1174</v>
      </c>
      <c r="Q130" s="34" t="n">
        <f aca="false">+Q124-Q128</f>
        <v>10331.2</v>
      </c>
      <c r="R130" s="34" t="n">
        <f aca="false">+R124-R128</f>
        <v>1690</v>
      </c>
      <c r="S130" s="34" t="n">
        <f aca="false">+S124-S128</f>
        <v>4985.5</v>
      </c>
      <c r="T130" s="34" t="n">
        <f aca="false">+T124-T128</f>
        <v>572</v>
      </c>
      <c r="U130" s="34" t="n">
        <f aca="false">+U124-U128</f>
        <v>1841.84</v>
      </c>
      <c r="V130" s="34" t="n">
        <f aca="false">+V124-V128</f>
        <v>695</v>
      </c>
      <c r="W130" s="34" t="n">
        <f aca="false">+W124-W128</f>
        <v>4392.4</v>
      </c>
      <c r="X130" s="34" t="n">
        <f aca="false">+X124-X128</f>
        <v>254636.54</v>
      </c>
      <c r="Y130" s="3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10.8671875" defaultRowHeight="15" zeroHeight="false" outlineLevelRow="0" outlineLevelCol="0"/>
  <cols>
    <col collapsed="false" customWidth="true" hidden="false" outlineLevel="0" max="1" min="1" style="0" width="16.42"/>
  </cols>
  <sheetData>
    <row r="1" customFormat="false" ht="15" hidden="false" customHeight="false" outlineLevel="0" collapsed="false">
      <c r="A1" s="36" t="s">
        <v>7</v>
      </c>
      <c r="B1" s="37" t="s">
        <v>29</v>
      </c>
    </row>
    <row r="2" customFormat="false" ht="15" hidden="false" customHeight="false" outlineLevel="0" collapsed="false">
      <c r="A2" s="22" t="s">
        <v>31</v>
      </c>
      <c r="B2" s="24" t="n">
        <v>0.0414</v>
      </c>
    </row>
    <row r="3" customFormat="false" ht="15" hidden="false" customHeight="false" outlineLevel="0" collapsed="false">
      <c r="A3" s="22" t="s">
        <v>51</v>
      </c>
      <c r="B3" s="24" t="n">
        <v>0.464178476526814</v>
      </c>
    </row>
    <row r="4" customFormat="false" ht="15" hidden="false" customHeight="false" outlineLevel="0" collapsed="false">
      <c r="A4" s="22" t="s">
        <v>64</v>
      </c>
      <c r="B4" s="24" t="n">
        <v>0.0634527062427412</v>
      </c>
    </row>
    <row r="5" customFormat="false" ht="15" hidden="false" customHeight="false" outlineLevel="0" collapsed="false">
      <c r="A5" s="22" t="s">
        <v>76</v>
      </c>
      <c r="B5" s="24" t="n">
        <v>0.0535393561680049</v>
      </c>
    </row>
    <row r="6" customFormat="false" ht="15" hidden="false" customHeight="false" outlineLevel="0" collapsed="false">
      <c r="A6" s="22" t="s">
        <v>84</v>
      </c>
      <c r="B6" s="24" t="n">
        <v>0.0336753194979088</v>
      </c>
    </row>
    <row r="7" customFormat="false" ht="15" hidden="false" customHeight="false" outlineLevel="0" collapsed="false">
      <c r="A7" s="22" t="s">
        <v>96</v>
      </c>
      <c r="B7" s="24" t="n">
        <v>0.0489352593259071</v>
      </c>
    </row>
    <row r="8" customFormat="false" ht="15" hidden="false" customHeight="false" outlineLevel="0" collapsed="false">
      <c r="A8" s="22" t="s">
        <v>106</v>
      </c>
      <c r="B8" s="24" t="n">
        <v>0.0411533465679456</v>
      </c>
    </row>
    <row r="9" customFormat="false" ht="15" hidden="false" customHeight="false" outlineLevel="0" collapsed="false">
      <c r="A9" s="22" t="s">
        <v>120</v>
      </c>
      <c r="B9" s="24" t="n">
        <v>0.0431061628694478</v>
      </c>
    </row>
    <row r="10" customFormat="false" ht="15" hidden="false" customHeight="false" outlineLevel="0" collapsed="false">
      <c r="A10" s="22" t="s">
        <v>133</v>
      </c>
      <c r="B10" s="24" t="n">
        <v>0.179601092479513</v>
      </c>
    </row>
    <row r="11" customFormat="false" ht="15" hidden="false" customHeight="false" outlineLevel="0" collapsed="false">
      <c r="A11" s="22" t="s">
        <v>150</v>
      </c>
      <c r="B11" s="24" t="n">
        <v>0.0320157692926523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10.8671875" defaultRowHeight="15" zeroHeight="false" outlineLevelRow="0" outlineLevelCol="0"/>
  <cols>
    <col collapsed="false" customWidth="true" hidden="false" outlineLevel="0" max="1" min="1" style="0" width="38.98"/>
  </cols>
  <sheetData>
    <row r="1" customFormat="false" ht="15.65" hidden="false" customHeight="false" outlineLevel="0" collapsed="false">
      <c r="A1" s="36" t="s">
        <v>163</v>
      </c>
      <c r="B1" s="37" t="s">
        <v>29</v>
      </c>
    </row>
    <row r="2" customFormat="false" ht="15" hidden="false" customHeight="false" outlineLevel="0" collapsed="false">
      <c r="A2" s="22" t="s">
        <v>164</v>
      </c>
      <c r="B2" s="24" t="n">
        <f aca="false">+B11+B12+B13+B14</f>
        <v>0.0572949967279514</v>
      </c>
    </row>
    <row r="3" customFormat="false" ht="15" hidden="false" customHeight="false" outlineLevel="0" collapsed="false">
      <c r="A3" s="22" t="s">
        <v>20</v>
      </c>
      <c r="B3" s="24" t="n">
        <v>0.0266941911324446</v>
      </c>
    </row>
    <row r="4" customFormat="false" ht="15" hidden="false" customHeight="false" outlineLevel="0" collapsed="false">
      <c r="A4" s="22" t="s">
        <v>18</v>
      </c>
      <c r="B4" s="24" t="n">
        <v>0.0384088151602707</v>
      </c>
    </row>
    <row r="5" customFormat="false" ht="15" hidden="false" customHeight="false" outlineLevel="0" collapsed="false">
      <c r="A5" s="22" t="s">
        <v>12</v>
      </c>
      <c r="B5" s="24" t="n">
        <v>0.0518654397997957</v>
      </c>
    </row>
    <row r="6" customFormat="false" ht="15" hidden="false" customHeight="false" outlineLevel="0" collapsed="false">
      <c r="A6" s="22" t="s">
        <v>16</v>
      </c>
      <c r="B6" s="24" t="n">
        <v>0.117412376030801</v>
      </c>
    </row>
    <row r="7" customFormat="false" ht="15" hidden="false" customHeight="false" outlineLevel="0" collapsed="false">
      <c r="A7" s="22" t="s">
        <v>10</v>
      </c>
      <c r="B7" s="24" t="n">
        <v>0.165</v>
      </c>
    </row>
    <row r="8" customFormat="false" ht="15" hidden="false" customHeight="false" outlineLevel="0" collapsed="false">
      <c r="A8" s="22" t="s">
        <v>8</v>
      </c>
      <c r="B8" s="24" t="n">
        <v>0.543991813560898</v>
      </c>
    </row>
    <row r="10" customFormat="false" ht="15" hidden="false" customHeight="false" outlineLevel="0" collapsed="false">
      <c r="A10" s="38" t="s">
        <v>165</v>
      </c>
    </row>
    <row r="11" customFormat="false" ht="15" hidden="false" customHeight="false" outlineLevel="0" collapsed="false">
      <c r="A11" s="22" t="s">
        <v>24</v>
      </c>
      <c r="B11" s="24" t="n">
        <v>0.00642353520625896</v>
      </c>
    </row>
    <row r="12" customFormat="false" ht="15" hidden="false" customHeight="false" outlineLevel="0" collapsed="false">
      <c r="A12" s="22" t="s">
        <v>26</v>
      </c>
      <c r="B12" s="24" t="n">
        <v>0.0113492687325915</v>
      </c>
    </row>
    <row r="13" customFormat="false" ht="15" hidden="false" customHeight="false" outlineLevel="0" collapsed="false">
      <c r="A13" s="22" t="s">
        <v>22</v>
      </c>
      <c r="B13" s="24" t="n">
        <v>0.0128817455756159</v>
      </c>
    </row>
    <row r="14" customFormat="false" ht="15" hidden="false" customHeight="false" outlineLevel="0" collapsed="false">
      <c r="A14" s="22" t="s">
        <v>166</v>
      </c>
      <c r="B14" s="24" t="n">
        <v>0.026640447213485</v>
      </c>
    </row>
  </sheetData>
  <autoFilter ref="A1:B8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2020-04-29T08:58:30Z</dcterms:created>
  <dc:creator>PC-Casa</dc:creator>
  <dc:description/>
  <dc:language>ca-ES</dc:language>
  <cp:lastModifiedBy/>
  <dcterms:modified xsi:type="dcterms:W3CDTF">2020-06-08T17:51:27Z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