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wnloads\"/>
    </mc:Choice>
  </mc:AlternateContent>
  <xr:revisionPtr revIDLastSave="0" documentId="13_ncr:1_{DDE17985-D572-4513-B278-6E1E19CA35F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_FilterDatabase" localSheetId="1" hidden="1">Hoja2!$B$3:$J$240</definedName>
    <definedName name="_xlnm.Print_Titles" localSheetId="0">Hoja1!$19:$19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1" i="2" l="1"/>
  <c r="I53" i="2"/>
  <c r="I85" i="2"/>
  <c r="I94" i="2"/>
  <c r="G67" i="1" l="1"/>
  <c r="E70" i="1" s="1"/>
  <c r="I205" i="2"/>
  <c r="I184" i="2"/>
  <c r="I41" i="2"/>
  <c r="I190" i="2"/>
  <c r="I187" i="2"/>
  <c r="I162" i="2"/>
  <c r="I158" i="2"/>
  <c r="I154" i="2"/>
  <c r="I150" i="2"/>
  <c r="I136" i="2"/>
  <c r="I133" i="2"/>
  <c r="I59" i="2"/>
  <c r="I55" i="2"/>
  <c r="I45" i="2"/>
  <c r="I31" i="2"/>
  <c r="I28" i="2"/>
  <c r="I19" i="2"/>
  <c r="I24" i="2"/>
  <c r="G210" i="2" s="1"/>
  <c r="I206" i="2" l="1"/>
  <c r="G211" i="2" s="1"/>
  <c r="G212" i="2" s="1"/>
  <c r="I32" i="2"/>
</calcChain>
</file>

<file path=xl/sharedStrings.xml><?xml version="1.0" encoding="utf-8"?>
<sst xmlns="http://schemas.openxmlformats.org/spreadsheetml/2006/main" count="484" uniqueCount="217">
  <si>
    <t xml:space="preserve"> Nom i cognoms de qui subscriu: </t>
  </si>
  <si>
    <t xml:space="preserve"> Càrrec: </t>
  </si>
  <si>
    <t xml:space="preserve"> DNI: </t>
  </si>
  <si>
    <t xml:space="preserve"> Nom o raó social del/de la beneficiari/ària:</t>
  </si>
  <si>
    <t>NIF:</t>
  </si>
  <si>
    <t xml:space="preserve"> Any:</t>
  </si>
  <si>
    <t xml:space="preserve"> Subvenció anual atorgada (b):</t>
  </si>
  <si>
    <t xml:space="preserve"> Saldo inicial any anterior (import pendent justificació 31/12) (a): </t>
  </si>
  <si>
    <t xml:space="preserve"> Saldo inicial any en curs (a+b):</t>
  </si>
  <si>
    <t xml:space="preserve"> Total saldo inicial (a+b-c):</t>
  </si>
  <si>
    <t>Data Document</t>
  </si>
  <si>
    <t>Tercer</t>
  </si>
  <si>
    <t>NIF/CIF</t>
  </si>
  <si>
    <t>Concepte</t>
  </si>
  <si>
    <t>Data pagament</t>
  </si>
  <si>
    <t>Import*</t>
  </si>
  <si>
    <t xml:space="preserve"> </t>
  </si>
  <si>
    <t xml:space="preserve">    *Només es podrà incloure l’IVA que no sigui recuperable o compensable</t>
  </si>
  <si>
    <t>Total JUSTIFICACIÓ ANY / suma i segueix (c):</t>
  </si>
  <si>
    <t>Signatura del/de la beneficiari/ària o representant legal:</t>
  </si>
  <si>
    <t xml:space="preserve">        COMPTE JUSTIFICATIU FUNCIONAMENT GRUPS MUNICIPALS</t>
  </si>
  <si>
    <t xml:space="preserve">Viladecans,          de                       de   20 </t>
  </si>
  <si>
    <t>MODEL II. GRUPS MUNICIPALS.</t>
  </si>
  <si>
    <t>COMPTABILITAT ANUAL</t>
  </si>
  <si>
    <t>COMPTE comptable</t>
  </si>
  <si>
    <t>Data cobrament</t>
  </si>
  <si>
    <t>Ventas de servicios</t>
  </si>
  <si>
    <t>Subvenciones ajuntament</t>
  </si>
  <si>
    <t>Otras Subvenciones, legados</t>
  </si>
  <si>
    <t>Otros ingresos de gestión</t>
  </si>
  <si>
    <t>ajuntament viladecans</t>
  </si>
  <si>
    <t>TOTAL INGRESSOS</t>
  </si>
  <si>
    <t>TOTAL INGRESSOS ANUALS</t>
  </si>
  <si>
    <t>TOTAL DESPESES ANUALS</t>
  </si>
  <si>
    <t>Arrendaments, lloguer i canons</t>
  </si>
  <si>
    <t>Reparacions i conservació</t>
  </si>
  <si>
    <t>Serveis de profesionals independents</t>
  </si>
  <si>
    <t>Despeses bancaries</t>
  </si>
  <si>
    <t>Publicitat i propaganda</t>
  </si>
  <si>
    <t>Despeses representació i protocolaries</t>
  </si>
  <si>
    <t>Despeses de defensa juridica</t>
  </si>
  <si>
    <t>Altres despeses diverses</t>
  </si>
  <si>
    <t>Seguretat social</t>
  </si>
  <si>
    <t>Despeses de formació</t>
  </si>
  <si>
    <t>Ref. Document</t>
  </si>
  <si>
    <t>Aportació anual ( 1 trim)</t>
  </si>
  <si>
    <t>Aportació anual ( 4 trim)</t>
  </si>
  <si>
    <t>Aportació anual ( 2 trim)</t>
  </si>
  <si>
    <t>Aportació anual ( 3 trim)</t>
  </si>
  <si>
    <t>Descripció</t>
  </si>
  <si>
    <t>Subvencions ajuntament</t>
  </si>
  <si>
    <t xml:space="preserve">Transport, taxis </t>
  </si>
  <si>
    <t>Reunions i conferencies</t>
  </si>
  <si>
    <t>Material informatic fungible</t>
  </si>
  <si>
    <t>Tributs i altres</t>
  </si>
  <si>
    <t>Altres</t>
  </si>
  <si>
    <t>SUMA TOTAL DE DESPESES</t>
  </si>
  <si>
    <t>DESPESES ANUALS</t>
  </si>
  <si>
    <t>compte i data</t>
  </si>
  <si>
    <t>Premsa llibres i altres</t>
  </si>
  <si>
    <t>Material d'oficina</t>
  </si>
  <si>
    <t>Total JUSTIFICACIÓ ANY ( A REINTEGRAR)</t>
  </si>
  <si>
    <t>Núm. Documento relacionat</t>
  </si>
  <si>
    <t>1</t>
  </si>
  <si>
    <t>2</t>
  </si>
  <si>
    <t>3</t>
  </si>
  <si>
    <t>4</t>
  </si>
  <si>
    <t>ANY 2020</t>
  </si>
  <si>
    <t>TOTAL APORTACIONS AJUNTAMENT</t>
  </si>
  <si>
    <t>TOTAL DESPESES REALITZADES I JUSTIFICADES</t>
  </si>
  <si>
    <t>núm. Docum</t>
  </si>
  <si>
    <t>suma</t>
  </si>
  <si>
    <t>A08000143</t>
  </si>
  <si>
    <t>V67472266</t>
  </si>
  <si>
    <t>ES14002H59420398</t>
  </si>
  <si>
    <t>Subministrament electricitat</t>
  </si>
  <si>
    <t>ES74ZZZB85049435</t>
  </si>
  <si>
    <t>52208670G</t>
  </si>
  <si>
    <t>G67072074</t>
  </si>
  <si>
    <t>ASSESSORAMENT</t>
  </si>
  <si>
    <t>Comunitat Propietaris</t>
  </si>
  <si>
    <t xml:space="preserve">Internet y altres comunicacions </t>
  </si>
  <si>
    <t xml:space="preserve">                 RESUM JUSTIFICATIU</t>
  </si>
  <si>
    <t>ENCARNACIÓN GARCÍA JIMÉNEZ</t>
  </si>
  <si>
    <t>GRUP MUNICIPAL VILADECANS EN COMÚ GUANYEM</t>
  </si>
  <si>
    <t xml:space="preserve"> Subvenció anual atorgada per l'ajuntament : 14.000 €</t>
  </si>
  <si>
    <t xml:space="preserve">Viladecans,     02  de  MARÇ  de   2023 </t>
  </si>
  <si>
    <t>PORTAVEU</t>
  </si>
  <si>
    <t xml:space="preserve"> Any:   2022</t>
  </si>
  <si>
    <t xml:space="preserve">Comision mantenimiento </t>
  </si>
  <si>
    <t>DV026220000373263</t>
  </si>
  <si>
    <t>DV02622000338296</t>
  </si>
  <si>
    <t>DV026220000308410</t>
  </si>
  <si>
    <t>DV026220000278829</t>
  </si>
  <si>
    <t>DV026220000243380</t>
  </si>
  <si>
    <t>DV026220000219383</t>
  </si>
  <si>
    <t>DV026220000150997</t>
  </si>
  <si>
    <t>DV100070000017+B5</t>
  </si>
  <si>
    <t>DV026220000123134</t>
  </si>
  <si>
    <t>DV026220000095647</t>
  </si>
  <si>
    <t>DV0262200</t>
  </si>
  <si>
    <t xml:space="preserve">Ecomet  / comunicacio </t>
  </si>
  <si>
    <t xml:space="preserve">Ecomet  / sant isidre /Flayers i lones </t>
  </si>
  <si>
    <t>Endesa energia SAU</t>
  </si>
  <si>
    <t>ES88020A81948807</t>
  </si>
  <si>
    <t xml:space="preserve"> Estudi Ecomet</t>
  </si>
  <si>
    <t>F-012-22</t>
  </si>
  <si>
    <t xml:space="preserve">Expogestio - Sant Isidre </t>
  </si>
  <si>
    <t>FVIL-220-086</t>
  </si>
  <si>
    <t xml:space="preserve">Mecenas Producciones </t>
  </si>
  <si>
    <t>PUBLICITAT</t>
  </si>
  <si>
    <t>k606980035</t>
  </si>
  <si>
    <t>K606980035</t>
  </si>
  <si>
    <t>202772718484</t>
  </si>
  <si>
    <t xml:space="preserve">Conveni GM Cat en Comú Viladecans  2trimestres 2022 </t>
  </si>
  <si>
    <t xml:space="preserve">Conveni GM Cat en Comú Viladecans  4trimestre 2021 </t>
  </si>
  <si>
    <t>91666082147544</t>
  </si>
  <si>
    <t>916660821475443</t>
  </si>
  <si>
    <t>El Mamut de Viladecans</t>
  </si>
  <si>
    <t>G65277204</t>
  </si>
  <si>
    <t>B64264641</t>
  </si>
  <si>
    <t>96660767251985</t>
  </si>
  <si>
    <t>Imatge corporativa</t>
  </si>
  <si>
    <t xml:space="preserve">Comisión por envío de papel </t>
  </si>
  <si>
    <t xml:space="preserve">Comisión transferencia </t>
  </si>
  <si>
    <t xml:space="preserve">Comisión mantenimiento </t>
  </si>
  <si>
    <t xml:space="preserve">Comisiones intereses </t>
  </si>
  <si>
    <t>DV1-0001</t>
  </si>
  <si>
    <t>ENTITAT BANCÀRIA</t>
  </si>
  <si>
    <t>Subministraments</t>
  </si>
  <si>
    <t>Comunicacions i altres: missatgeria</t>
  </si>
  <si>
    <t>PAPELERIA CANIGÓ</t>
  </si>
  <si>
    <t>T000101-29786</t>
  </si>
  <si>
    <t>FOTOCÒPIES</t>
  </si>
  <si>
    <t>72</t>
  </si>
  <si>
    <t>LLIBRERIA ELS NOU RALS</t>
  </si>
  <si>
    <t>3821/1</t>
  </si>
  <si>
    <t>LLIBRE</t>
  </si>
  <si>
    <t>73</t>
  </si>
  <si>
    <t>VILAFLORS</t>
  </si>
  <si>
    <t>PROTOCOL</t>
  </si>
  <si>
    <t>PÉTALO JAUME ABRIL</t>
  </si>
  <si>
    <t>DARF BY FERRETERIA CASTELLANO, SL</t>
  </si>
  <si>
    <t>T22-004353</t>
  </si>
  <si>
    <t>"COPIA DE LLAVE SERRETA"</t>
  </si>
  <si>
    <t>77</t>
  </si>
  <si>
    <t>78</t>
  </si>
  <si>
    <t>GESTIÓ INTEGRAL CEMENTIRIS NOMBER, SL</t>
  </si>
  <si>
    <t>FVVC29-000087</t>
  </si>
  <si>
    <t>79</t>
  </si>
  <si>
    <t>CLAREL - BEAUTY BY DIA, SAU</t>
  </si>
  <si>
    <t>MATERIAL DE NETEGA</t>
  </si>
  <si>
    <t>80</t>
  </si>
  <si>
    <t>ORIOL ÚBEDA</t>
  </si>
  <si>
    <t>GRABACIÓ EDICIÓ VÍDEO</t>
  </si>
  <si>
    <t>B MARIPOSA</t>
  </si>
  <si>
    <t>X9181203V</t>
  </si>
  <si>
    <t>VARIS</t>
  </si>
  <si>
    <t>TAXI LLICÈNCIA 1455</t>
  </si>
  <si>
    <t>E.S. VILADECANS  MARKOIL, SAU</t>
  </si>
  <si>
    <t>80222TC000191859</t>
  </si>
  <si>
    <t>COMUNITAT PROPIETARIS</t>
  </si>
  <si>
    <t>BENZINA</t>
  </si>
  <si>
    <t>ESTUDI</t>
  </si>
  <si>
    <t>TAXI LLICÈNCIA 7038</t>
  </si>
  <si>
    <t>X5555320S</t>
  </si>
  <si>
    <t>SERVEI TAXI</t>
  </si>
  <si>
    <t>TAXI LLICÈNCIA 3255</t>
  </si>
  <si>
    <t>TAXI LLICÈNCIA 6232</t>
  </si>
  <si>
    <t>X6829388K</t>
  </si>
  <si>
    <t>TAXI LLICÈNCIA 2141</t>
  </si>
  <si>
    <t>46638367W</t>
  </si>
  <si>
    <t>PARKING WELLINTONG</t>
  </si>
  <si>
    <t>PARKING</t>
  </si>
  <si>
    <t>TAXI LLICÈNCIA 8987</t>
  </si>
  <si>
    <t>2206403J</t>
  </si>
  <si>
    <t>ATM</t>
  </si>
  <si>
    <t>T-CASUAL</t>
  </si>
  <si>
    <t>5405-ID-06642838</t>
  </si>
  <si>
    <t>EL SUPER 100  DR. REIG 67</t>
  </si>
  <si>
    <t>QURANTA</t>
  </si>
  <si>
    <t>00101-0123431</t>
  </si>
  <si>
    <t>EL PETIT LUXEMBURG - YOUSSEF BENALI</t>
  </si>
  <si>
    <t>X4277970Q</t>
  </si>
  <si>
    <t>ALDI VILADECANS</t>
  </si>
  <si>
    <t>B63667109</t>
  </si>
  <si>
    <t>AREAS 2021, SLU</t>
  </si>
  <si>
    <t>FM1T/164031</t>
  </si>
  <si>
    <t>B83244160</t>
  </si>
  <si>
    <t>RAFAEL CASTILLA FERNANDEZ</t>
  </si>
  <si>
    <t>TRICICLO RTE. Y CATERING, SL</t>
  </si>
  <si>
    <t>B88880659</t>
  </si>
  <si>
    <t>RTE. LOS HERMANOS</t>
  </si>
  <si>
    <t>CONDIS SUPERMERCATS MEHROPA MALL, SLU</t>
  </si>
  <si>
    <t>B67406579</t>
  </si>
  <si>
    <t>HELADERIA GRANJA ARCO IRIS, SL</t>
  </si>
  <si>
    <t>B59786491</t>
  </si>
  <si>
    <t>FLORENCIO JIMENEZ RODRIGUEZ - 4 ESTACIONS</t>
  </si>
  <si>
    <t>CAFÉ - CA L'ANDREU</t>
  </si>
  <si>
    <t>X5845909E</t>
  </si>
  <si>
    <t>B64030943</t>
  </si>
  <si>
    <t>163-119</t>
  </si>
  <si>
    <t>RESTAURANT JAPONES KAI</t>
  </si>
  <si>
    <t>BAR GAVILAN</t>
  </si>
  <si>
    <t>X5078454P</t>
  </si>
  <si>
    <t>VINALIUM</t>
  </si>
  <si>
    <t>1011/511</t>
  </si>
  <si>
    <t>B66955485</t>
  </si>
  <si>
    <t>14-06-202</t>
  </si>
  <si>
    <t>3232/511</t>
  </si>
  <si>
    <t>PROTOCOL / REPRESENTACIÓ</t>
  </si>
  <si>
    <t>FRITOP VILADECANS</t>
  </si>
  <si>
    <t>11954/2</t>
  </si>
  <si>
    <t>52201064B</t>
  </si>
  <si>
    <t>Total de documents</t>
  </si>
  <si>
    <t>XXXXXXXX-X</t>
  </si>
  <si>
    <t>24/20/2022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</si>
</sst>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3" xfId="0" applyNumberFormat="1" applyFont="1" applyFill="1" applyBorder="1" applyAlignment="1">
      <alignment vertical="center" wrapText="1"/>
    </xf>
    <xf numFmtId="0" fontId="5" fillId="0" borderId="0" xfId="0" applyFont="1"/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vertical="center" wrapText="1"/>
    </xf>
    <xf numFmtId="0" fontId="5" fillId="0" borderId="0" xfId="0" applyFont="1" applyAlignment="1">
      <alignment wrapText="1"/>
    </xf>
    <xf numFmtId="164" fontId="5" fillId="0" borderId="3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Border="1" applyAlignment="1" applyProtection="1">
      <alignment horizontal="center" vertical="center"/>
      <protection locked="0"/>
    </xf>
    <xf numFmtId="14" fontId="5" fillId="0" borderId="11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164" fontId="5" fillId="0" borderId="14" xfId="0" applyNumberFormat="1" applyFont="1" applyBorder="1" applyAlignment="1" applyProtection="1">
      <alignment horizontal="center" vertical="center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164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4" fillId="3" borderId="9" xfId="0" applyFont="1" applyFill="1" applyBorder="1"/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4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49" fontId="4" fillId="6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5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49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7" xfId="0" applyNumberFormat="1" applyFont="1" applyBorder="1" applyAlignment="1" applyProtection="1">
      <alignment horizontal="center" vertical="center"/>
      <protection locked="0"/>
    </xf>
    <xf numFmtId="164" fontId="5" fillId="0" borderId="17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/>
    <xf numFmtId="164" fontId="4" fillId="0" borderId="2" xfId="0" applyNumberFormat="1" applyFont="1" applyBorder="1"/>
    <xf numFmtId="164" fontId="0" fillId="0" borderId="3" xfId="0" applyNumberFormat="1" applyBorder="1" applyAlignment="1" applyProtection="1">
      <alignment horizontal="center" vertical="center"/>
      <protection locked="0"/>
    </xf>
    <xf numFmtId="164" fontId="4" fillId="5" borderId="3" xfId="0" applyNumberFormat="1" applyFont="1" applyFill="1" applyBorder="1" applyAlignment="1" applyProtection="1">
      <alignment horizontal="center" vertical="center"/>
      <protection locked="0"/>
    </xf>
    <xf numFmtId="14" fontId="4" fillId="8" borderId="3" xfId="0" applyNumberFormat="1" applyFont="1" applyFill="1" applyBorder="1" applyAlignment="1" applyProtection="1">
      <alignment horizontal="center" vertical="center"/>
      <protection locked="0"/>
    </xf>
    <xf numFmtId="0" fontId="4" fillId="8" borderId="3" xfId="0" applyFont="1" applyFill="1" applyBorder="1" applyAlignment="1" applyProtection="1">
      <alignment horizontal="center" vertical="center" wrapText="1"/>
      <protection locked="0"/>
    </xf>
    <xf numFmtId="164" fontId="4" fillId="8" borderId="3" xfId="0" applyNumberFormat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/>
    </xf>
    <xf numFmtId="14" fontId="5" fillId="8" borderId="3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>
      <alignment horizontal="center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0" fillId="8" borderId="3" xfId="0" applyFill="1" applyBorder="1" applyAlignment="1" applyProtection="1">
      <alignment horizontal="center" vertical="center" wrapText="1"/>
      <protection locked="0"/>
    </xf>
    <xf numFmtId="49" fontId="0" fillId="8" borderId="3" xfId="0" applyNumberFormat="1" applyFill="1" applyBorder="1" applyAlignment="1" applyProtection="1">
      <alignment horizontal="center" vertical="center" wrapText="1"/>
      <protection locked="0"/>
    </xf>
    <xf numFmtId="1" fontId="0" fillId="9" borderId="3" xfId="0" applyNumberFormat="1" applyFill="1" applyBorder="1" applyAlignment="1" applyProtection="1">
      <alignment horizontal="center" vertical="center"/>
      <protection locked="0"/>
    </xf>
    <xf numFmtId="14" fontId="0" fillId="8" borderId="3" xfId="0" applyNumberForma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8" borderId="6" xfId="0" applyFont="1" applyFill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164" fontId="4" fillId="3" borderId="3" xfId="0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/>
    </xf>
    <xf numFmtId="14" fontId="5" fillId="4" borderId="3" xfId="0" applyNumberFormat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49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3" xfId="0" applyNumberFormat="1" applyFont="1" applyFill="1" applyBorder="1" applyAlignment="1" applyProtection="1">
      <alignment horizontal="center" vertical="center"/>
      <protection locked="0"/>
    </xf>
    <xf numFmtId="164" fontId="4" fillId="2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164" fontId="0" fillId="8" borderId="3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  <xf numFmtId="164" fontId="4" fillId="6" borderId="3" xfId="0" applyNumberFormat="1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164" fontId="5" fillId="7" borderId="3" xfId="0" applyNumberFormat="1" applyFont="1" applyFill="1" applyBorder="1" applyAlignment="1">
      <alignment horizontal="center"/>
    </xf>
    <xf numFmtId="164" fontId="6" fillId="7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center"/>
    </xf>
    <xf numFmtId="1" fontId="4" fillId="2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Border="1" applyAlignment="1" applyProtection="1">
      <alignment horizontal="center" vertical="center" wrapText="1"/>
      <protection locked="0"/>
    </xf>
    <xf numFmtId="1" fontId="5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3" xfId="0" applyNumberFormat="1" applyFont="1" applyFill="1" applyBorder="1" applyAlignment="1">
      <alignment horizontal="center"/>
    </xf>
    <xf numFmtId="1" fontId="4" fillId="5" borderId="3" xfId="0" applyNumberFormat="1" applyFont="1" applyFill="1" applyBorder="1" applyAlignment="1" applyProtection="1">
      <alignment horizontal="center" vertical="center"/>
      <protection locked="0"/>
    </xf>
    <xf numFmtId="1" fontId="4" fillId="8" borderId="3" xfId="0" applyNumberFormat="1" applyFont="1" applyFill="1" applyBorder="1" applyAlignment="1" applyProtection="1">
      <alignment horizontal="center" vertical="center"/>
      <protection locked="0"/>
    </xf>
    <xf numFmtId="1" fontId="5" fillId="9" borderId="3" xfId="0" applyNumberFormat="1" applyFont="1" applyFill="1" applyBorder="1" applyAlignment="1" applyProtection="1">
      <alignment horizontal="center" vertical="center" wrapText="1"/>
      <protection locked="0"/>
    </xf>
    <xf numFmtId="1" fontId="0" fillId="9" borderId="3" xfId="0" applyNumberFormat="1" applyFill="1" applyBorder="1" applyAlignment="1">
      <alignment horizontal="center"/>
    </xf>
    <xf numFmtId="1" fontId="4" fillId="5" borderId="3" xfId="0" applyNumberFormat="1" applyFont="1" applyFill="1" applyBorder="1" applyAlignment="1" applyProtection="1">
      <alignment horizontal="center" vertical="center" wrapText="1"/>
      <protection locked="0"/>
    </xf>
    <xf numFmtId="1" fontId="4" fillId="6" borderId="3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3" xfId="0" applyNumberFormat="1" applyFont="1" applyBorder="1" applyAlignment="1">
      <alignment horizontal="center"/>
    </xf>
    <xf numFmtId="1" fontId="0" fillId="9" borderId="3" xfId="0" applyNumberForma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/>
    <xf numFmtId="0" fontId="0" fillId="9" borderId="3" xfId="0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0" fontId="5" fillId="2" borderId="7" xfId="0" applyFont="1" applyFill="1" applyBorder="1"/>
    <xf numFmtId="0" fontId="5" fillId="2" borderId="8" xfId="0" applyFont="1" applyFill="1" applyBorder="1"/>
    <xf numFmtId="0" fontId="4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wrapText="1"/>
    </xf>
    <xf numFmtId="0" fontId="1" fillId="0" borderId="0" xfId="0" applyFont="1"/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0" xfId="0" applyFont="1" applyProtection="1"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49" fontId="4" fillId="2" borderId="3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wrapText="1"/>
    </xf>
    <xf numFmtId="49" fontId="5" fillId="2" borderId="7" xfId="0" applyNumberFormat="1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vertical="center" wrapText="1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164" fontId="4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3" xfId="0" applyFont="1" applyBorder="1" applyAlignment="1" applyProtection="1">
      <alignment horizontal="center" vertical="top"/>
      <protection locked="0"/>
    </xf>
    <xf numFmtId="0" fontId="4" fillId="7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361950</xdr:colOff>
          <xdr:row>0</xdr:row>
          <xdr:rowOff>76200</xdr:rowOff>
        </xdr:from>
        <xdr:to>
          <xdr:col>3</xdr:col>
          <xdr:colOff>895350</xdr:colOff>
          <xdr:row>3</xdr:row>
          <xdr:rowOff>95250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361950</xdr:colOff>
          <xdr:row>0</xdr:row>
          <xdr:rowOff>76200</xdr:rowOff>
        </xdr:from>
        <xdr:to>
          <xdr:col>5</xdr:col>
          <xdr:colOff>895350</xdr:colOff>
          <xdr:row>3</xdr:row>
          <xdr:rowOff>95250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80"/>
  <sheetViews>
    <sheetView topLeftCell="A48" workbookViewId="0">
      <selection activeCell="A66" sqref="A66"/>
    </sheetView>
  </sheetViews>
  <sheetFormatPr baseColWidth="10" defaultRowHeight="15" x14ac:dyDescent="0.25"/>
  <cols>
    <col min="1" max="1" width="9.140625" customWidth="1"/>
    <col min="4" max="4" width="33.28515625" customWidth="1"/>
    <col min="5" max="5" width="46.28515625" customWidth="1"/>
    <col min="6" max="6" width="14.28515625" customWidth="1"/>
    <col min="7" max="7" width="17.28515625" customWidth="1"/>
  </cols>
  <sheetData>
    <row r="3" spans="2:7" ht="15.75" x14ac:dyDescent="0.25">
      <c r="E3" s="1" t="s">
        <v>22</v>
      </c>
    </row>
    <row r="6" spans="2:7" ht="15.75" x14ac:dyDescent="0.25">
      <c r="B6" s="124" t="s">
        <v>20</v>
      </c>
      <c r="C6" s="125"/>
      <c r="D6" s="125"/>
      <c r="E6" s="125"/>
      <c r="F6" s="125"/>
      <c r="G6" s="125"/>
    </row>
    <row r="9" spans="2:7" s="4" customFormat="1" x14ac:dyDescent="0.2">
      <c r="B9" s="132" t="s">
        <v>0</v>
      </c>
      <c r="C9" s="133"/>
      <c r="D9" s="133"/>
      <c r="E9" s="3" t="s">
        <v>1</v>
      </c>
      <c r="F9" s="134" t="s">
        <v>2</v>
      </c>
      <c r="G9" s="135"/>
    </row>
    <row r="10" spans="2:7" s="4" customFormat="1" x14ac:dyDescent="0.2">
      <c r="B10" s="139"/>
      <c r="C10" s="140"/>
      <c r="D10" s="140"/>
      <c r="E10" s="5"/>
      <c r="F10" s="141"/>
      <c r="G10" s="142"/>
    </row>
    <row r="11" spans="2:7" s="4" customFormat="1" ht="14.25" x14ac:dyDescent="0.2">
      <c r="B11" s="136" t="s">
        <v>3</v>
      </c>
      <c r="C11" s="137"/>
      <c r="D11" s="137"/>
      <c r="E11" s="138"/>
      <c r="F11" s="120" t="s">
        <v>4</v>
      </c>
      <c r="G11" s="122"/>
    </row>
    <row r="12" spans="2:7" s="4" customFormat="1" x14ac:dyDescent="0.2">
      <c r="B12" s="143"/>
      <c r="C12" s="142"/>
      <c r="D12" s="142"/>
      <c r="E12" s="142"/>
      <c r="F12" s="141"/>
      <c r="G12" s="142"/>
    </row>
    <row r="13" spans="2:7" s="4" customFormat="1" x14ac:dyDescent="0.2">
      <c r="B13" s="117" t="s">
        <v>5</v>
      </c>
      <c r="C13" s="118"/>
      <c r="D13" s="119"/>
      <c r="E13" s="117" t="s">
        <v>6</v>
      </c>
      <c r="F13" s="118"/>
      <c r="G13" s="119"/>
    </row>
    <row r="14" spans="2:7" s="4" customFormat="1" x14ac:dyDescent="0.2">
      <c r="B14" s="144"/>
      <c r="C14" s="145"/>
      <c r="D14" s="145"/>
      <c r="E14" s="146">
        <v>26000</v>
      </c>
      <c r="F14" s="147"/>
      <c r="G14" s="147"/>
    </row>
    <row r="15" spans="2:7" s="7" customFormat="1" ht="29.25" customHeight="1" x14ac:dyDescent="0.2">
      <c r="B15" s="120" t="s">
        <v>7</v>
      </c>
      <c r="C15" s="121"/>
      <c r="D15" s="122"/>
      <c r="E15" s="6" t="s">
        <v>8</v>
      </c>
      <c r="F15" s="120" t="s">
        <v>9</v>
      </c>
      <c r="G15" s="123"/>
    </row>
    <row r="16" spans="2:7" s="4" customFormat="1" ht="14.25" x14ac:dyDescent="0.2">
      <c r="B16" s="148">
        <v>0</v>
      </c>
      <c r="C16" s="148"/>
      <c r="D16" s="148"/>
      <c r="E16" s="8">
        <v>6953.87</v>
      </c>
      <c r="F16" s="148">
        <v>6953.87</v>
      </c>
      <c r="G16" s="148"/>
    </row>
    <row r="17" spans="1:7" s="4" customFormat="1" ht="14.25" x14ac:dyDescent="0.2"/>
    <row r="18" spans="1:7" s="4" customFormat="1" thickBot="1" x14ac:dyDescent="0.25"/>
    <row r="19" spans="1:7" s="4" customFormat="1" ht="30.75" thickBot="1" x14ac:dyDescent="0.25">
      <c r="A19" s="9" t="s">
        <v>70</v>
      </c>
      <c r="B19" s="9" t="s">
        <v>10</v>
      </c>
      <c r="C19" s="10" t="s">
        <v>11</v>
      </c>
      <c r="D19" s="10" t="s">
        <v>12</v>
      </c>
      <c r="E19" s="10" t="s">
        <v>13</v>
      </c>
      <c r="F19" s="10" t="s">
        <v>14</v>
      </c>
      <c r="G19" s="10" t="s">
        <v>15</v>
      </c>
    </row>
    <row r="20" spans="1:7" s="4" customFormat="1" ht="14.25" x14ac:dyDescent="0.2">
      <c r="A20" s="26">
        <v>1</v>
      </c>
      <c r="B20" s="11" t="s">
        <v>16</v>
      </c>
      <c r="C20" s="12"/>
      <c r="D20" s="12"/>
      <c r="E20" s="13"/>
      <c r="F20" s="11" t="s">
        <v>16</v>
      </c>
      <c r="G20" s="14" t="s">
        <v>16</v>
      </c>
    </row>
    <row r="21" spans="1:7" s="4" customFormat="1" ht="14.25" x14ac:dyDescent="0.2">
      <c r="A21" s="27">
        <v>2</v>
      </c>
      <c r="B21" s="15"/>
      <c r="C21" s="16"/>
      <c r="D21" s="16"/>
      <c r="E21" s="17"/>
      <c r="F21" s="15"/>
      <c r="G21" s="18"/>
    </row>
    <row r="22" spans="1:7" s="4" customFormat="1" ht="14.25" x14ac:dyDescent="0.2">
      <c r="A22" s="27">
        <v>3</v>
      </c>
      <c r="B22" s="15"/>
      <c r="C22" s="16"/>
      <c r="D22" s="16"/>
      <c r="E22" s="17"/>
      <c r="F22" s="15"/>
      <c r="G22" s="18"/>
    </row>
    <row r="23" spans="1:7" s="4" customFormat="1" thickBot="1" x14ac:dyDescent="0.25">
      <c r="A23" s="27">
        <v>4</v>
      </c>
      <c r="B23" s="15"/>
      <c r="C23" s="16"/>
      <c r="D23" s="16"/>
      <c r="E23" s="17"/>
      <c r="F23" s="15"/>
      <c r="G23" s="18"/>
    </row>
    <row r="24" spans="1:7" s="4" customFormat="1" ht="14.25" x14ac:dyDescent="0.2">
      <c r="A24" s="26">
        <v>5</v>
      </c>
      <c r="B24" s="15"/>
      <c r="C24" s="16"/>
      <c r="D24" s="16"/>
      <c r="E24" s="17"/>
      <c r="F24" s="15"/>
      <c r="G24" s="18"/>
    </row>
    <row r="25" spans="1:7" s="4" customFormat="1" ht="14.25" x14ac:dyDescent="0.2">
      <c r="A25" s="27">
        <v>6</v>
      </c>
      <c r="B25" s="15"/>
      <c r="C25" s="16"/>
      <c r="D25" s="16"/>
      <c r="E25" s="17"/>
      <c r="F25" s="15"/>
      <c r="G25" s="18"/>
    </row>
    <row r="26" spans="1:7" s="4" customFormat="1" ht="14.25" x14ac:dyDescent="0.2">
      <c r="A26" s="27">
        <v>7</v>
      </c>
      <c r="B26" s="15"/>
      <c r="C26" s="16"/>
      <c r="D26" s="16"/>
      <c r="E26" s="17"/>
      <c r="F26" s="15"/>
      <c r="G26" s="18"/>
    </row>
    <row r="27" spans="1:7" s="4" customFormat="1" thickBot="1" x14ac:dyDescent="0.25">
      <c r="A27" s="27">
        <v>8</v>
      </c>
      <c r="B27" s="15"/>
      <c r="C27" s="16"/>
      <c r="D27" s="16"/>
      <c r="E27" s="17"/>
      <c r="F27" s="15"/>
      <c r="G27" s="18"/>
    </row>
    <row r="28" spans="1:7" s="4" customFormat="1" ht="14.25" x14ac:dyDescent="0.2">
      <c r="A28" s="26">
        <v>9</v>
      </c>
      <c r="B28" s="15"/>
      <c r="C28" s="16"/>
      <c r="D28" s="16"/>
      <c r="E28" s="17"/>
      <c r="F28" s="15"/>
      <c r="G28" s="18"/>
    </row>
    <row r="29" spans="1:7" s="4" customFormat="1" ht="14.25" x14ac:dyDescent="0.2">
      <c r="A29" s="27">
        <v>10</v>
      </c>
      <c r="B29" s="15"/>
      <c r="C29" s="16"/>
      <c r="D29" s="16"/>
      <c r="E29" s="17"/>
      <c r="F29" s="15"/>
      <c r="G29" s="18"/>
    </row>
    <row r="30" spans="1:7" s="4" customFormat="1" ht="14.25" x14ac:dyDescent="0.2">
      <c r="A30" s="27">
        <v>11</v>
      </c>
      <c r="B30" s="15"/>
      <c r="C30" s="16"/>
      <c r="D30" s="16"/>
      <c r="E30" s="17"/>
      <c r="F30" s="15"/>
      <c r="G30" s="18"/>
    </row>
    <row r="31" spans="1:7" s="4" customFormat="1" thickBot="1" x14ac:dyDescent="0.25">
      <c r="A31" s="27">
        <v>12</v>
      </c>
      <c r="B31" s="15"/>
      <c r="C31" s="16"/>
      <c r="D31" s="16"/>
      <c r="E31" s="17"/>
      <c r="F31" s="15"/>
      <c r="G31" s="18"/>
    </row>
    <row r="32" spans="1:7" s="4" customFormat="1" ht="14.25" x14ac:dyDescent="0.2">
      <c r="A32" s="26">
        <v>13</v>
      </c>
      <c r="B32" s="15"/>
      <c r="C32" s="16"/>
      <c r="D32" s="16"/>
      <c r="E32" s="17"/>
      <c r="F32" s="15"/>
      <c r="G32" s="18"/>
    </row>
    <row r="33" spans="1:7" s="4" customFormat="1" ht="14.25" x14ac:dyDescent="0.2">
      <c r="A33" s="27">
        <v>14</v>
      </c>
      <c r="B33" s="15"/>
      <c r="C33" s="16"/>
      <c r="D33" s="16"/>
      <c r="E33" s="17"/>
      <c r="F33" s="15"/>
      <c r="G33" s="18"/>
    </row>
    <row r="34" spans="1:7" s="4" customFormat="1" ht="14.25" x14ac:dyDescent="0.2">
      <c r="A34" s="27">
        <v>15</v>
      </c>
      <c r="B34" s="15"/>
      <c r="C34" s="16"/>
      <c r="D34" s="16"/>
      <c r="E34" s="17"/>
      <c r="F34" s="15"/>
      <c r="G34" s="18"/>
    </row>
    <row r="35" spans="1:7" s="4" customFormat="1" thickBot="1" x14ac:dyDescent="0.25">
      <c r="A35" s="27">
        <v>16</v>
      </c>
      <c r="B35" s="15"/>
      <c r="C35" s="16"/>
      <c r="D35" s="16"/>
      <c r="E35" s="17"/>
      <c r="F35" s="15"/>
      <c r="G35" s="18"/>
    </row>
    <row r="36" spans="1:7" s="4" customFormat="1" ht="14.25" x14ac:dyDescent="0.2">
      <c r="A36" s="26">
        <v>17</v>
      </c>
      <c r="B36" s="15"/>
      <c r="C36" s="16"/>
      <c r="D36" s="16"/>
      <c r="E36" s="17"/>
      <c r="F36" s="15"/>
      <c r="G36" s="18"/>
    </row>
    <row r="37" spans="1:7" s="4" customFormat="1" ht="14.25" x14ac:dyDescent="0.2">
      <c r="A37" s="27">
        <v>18</v>
      </c>
      <c r="B37" s="15"/>
      <c r="C37" s="16"/>
      <c r="D37" s="16"/>
      <c r="E37" s="17"/>
      <c r="F37" s="15"/>
      <c r="G37" s="18"/>
    </row>
    <row r="38" spans="1:7" s="4" customFormat="1" ht="14.25" x14ac:dyDescent="0.2">
      <c r="A38" s="27">
        <v>19</v>
      </c>
      <c r="B38" s="15"/>
      <c r="C38" s="16"/>
      <c r="D38" s="16"/>
      <c r="E38" s="17"/>
      <c r="F38" s="15"/>
      <c r="G38" s="18"/>
    </row>
    <row r="39" spans="1:7" s="4" customFormat="1" thickBot="1" x14ac:dyDescent="0.25">
      <c r="A39" s="27">
        <v>20</v>
      </c>
      <c r="B39" s="15"/>
      <c r="C39" s="16"/>
      <c r="D39" s="16"/>
      <c r="E39" s="17"/>
      <c r="F39" s="15"/>
      <c r="G39" s="18"/>
    </row>
    <row r="40" spans="1:7" s="4" customFormat="1" ht="14.25" x14ac:dyDescent="0.2">
      <c r="A40" s="26">
        <v>21</v>
      </c>
      <c r="B40" s="19"/>
      <c r="C40" s="20"/>
      <c r="D40" s="20"/>
      <c r="E40" s="21"/>
      <c r="F40" s="19"/>
      <c r="G40" s="22"/>
    </row>
    <row r="41" spans="1:7" s="4" customFormat="1" ht="14.25" x14ac:dyDescent="0.2">
      <c r="A41" s="27">
        <v>22</v>
      </c>
      <c r="B41" s="19"/>
      <c r="C41" s="20"/>
      <c r="D41" s="20"/>
      <c r="E41" s="21"/>
      <c r="F41" s="19"/>
      <c r="G41" s="22" t="s">
        <v>16</v>
      </c>
    </row>
    <row r="42" spans="1:7" s="4" customFormat="1" ht="13.5" customHeight="1" x14ac:dyDescent="0.2">
      <c r="A42" s="27">
        <v>23</v>
      </c>
      <c r="B42" s="19"/>
      <c r="C42" s="20"/>
      <c r="D42" s="20"/>
      <c r="E42" s="21"/>
      <c r="F42" s="19"/>
      <c r="G42" s="22"/>
    </row>
    <row r="43" spans="1:7" s="4" customFormat="1" thickBot="1" x14ac:dyDescent="0.25">
      <c r="A43" s="27">
        <v>24</v>
      </c>
      <c r="B43" s="19"/>
      <c r="C43" s="20"/>
      <c r="D43" s="20"/>
      <c r="E43" s="21"/>
      <c r="F43" s="19"/>
      <c r="G43" s="22" t="s">
        <v>16</v>
      </c>
    </row>
    <row r="44" spans="1:7" s="4" customFormat="1" ht="14.25" x14ac:dyDescent="0.2">
      <c r="A44" s="26">
        <v>25</v>
      </c>
      <c r="B44" s="19"/>
      <c r="C44" s="20"/>
      <c r="D44" s="20"/>
      <c r="E44" s="21"/>
      <c r="F44" s="19"/>
      <c r="G44" s="22"/>
    </row>
    <row r="45" spans="1:7" s="4" customFormat="1" ht="14.25" x14ac:dyDescent="0.2">
      <c r="A45" s="27">
        <v>26</v>
      </c>
      <c r="B45" s="19"/>
      <c r="C45" s="20"/>
      <c r="D45" s="20"/>
      <c r="E45" s="21"/>
      <c r="F45" s="19"/>
      <c r="G45" s="22"/>
    </row>
    <row r="46" spans="1:7" s="4" customFormat="1" ht="14.25" x14ac:dyDescent="0.2">
      <c r="A46" s="27">
        <v>27</v>
      </c>
      <c r="B46" s="19"/>
      <c r="C46" s="20"/>
      <c r="D46" s="20"/>
      <c r="E46" s="21"/>
      <c r="F46" s="19"/>
      <c r="G46" s="22"/>
    </row>
    <row r="47" spans="1:7" s="4" customFormat="1" ht="13.5" customHeight="1" x14ac:dyDescent="0.2">
      <c r="A47" s="27">
        <v>28</v>
      </c>
      <c r="B47" s="19"/>
      <c r="C47" s="20"/>
      <c r="D47" s="20"/>
      <c r="E47" s="21"/>
      <c r="F47" s="19"/>
      <c r="G47" s="22"/>
    </row>
    <row r="48" spans="1:7" s="4" customFormat="1" thickBot="1" x14ac:dyDescent="0.25">
      <c r="A48" s="27">
        <v>29</v>
      </c>
      <c r="B48" s="19"/>
      <c r="C48" s="20"/>
      <c r="D48" s="20"/>
      <c r="E48" s="21"/>
      <c r="F48" s="19"/>
      <c r="G48" s="22"/>
    </row>
    <row r="49" spans="1:7" s="4" customFormat="1" ht="14.25" x14ac:dyDescent="0.2">
      <c r="A49" s="26">
        <v>30</v>
      </c>
      <c r="B49" s="19"/>
      <c r="C49" s="20"/>
      <c r="D49" s="20"/>
      <c r="E49" s="21"/>
      <c r="F49" s="19"/>
      <c r="G49" s="22"/>
    </row>
    <row r="50" spans="1:7" s="4" customFormat="1" ht="14.25" x14ac:dyDescent="0.2">
      <c r="A50" s="27">
        <v>31</v>
      </c>
      <c r="B50" s="19"/>
      <c r="C50" s="20"/>
      <c r="D50" s="20"/>
      <c r="E50" s="21"/>
      <c r="F50" s="19"/>
      <c r="G50" s="22"/>
    </row>
    <row r="51" spans="1:7" s="4" customFormat="1" ht="14.25" x14ac:dyDescent="0.2">
      <c r="A51" s="27">
        <v>32</v>
      </c>
      <c r="B51" s="19"/>
      <c r="C51" s="20"/>
      <c r="D51" s="20"/>
      <c r="E51" s="21"/>
      <c r="F51" s="19"/>
      <c r="G51" s="22"/>
    </row>
    <row r="52" spans="1:7" s="4" customFormat="1" ht="13.5" customHeight="1" x14ac:dyDescent="0.2">
      <c r="A52" s="27">
        <v>33</v>
      </c>
      <c r="B52" s="19"/>
      <c r="C52" s="20"/>
      <c r="D52" s="20"/>
      <c r="E52" s="21"/>
      <c r="F52" s="19"/>
      <c r="G52" s="22"/>
    </row>
    <row r="53" spans="1:7" s="4" customFormat="1" thickBot="1" x14ac:dyDescent="0.25">
      <c r="A53" s="27">
        <v>34</v>
      </c>
      <c r="B53" s="19"/>
      <c r="C53" s="20"/>
      <c r="D53" s="20"/>
      <c r="E53" s="21"/>
      <c r="F53" s="19"/>
      <c r="G53" s="22"/>
    </row>
    <row r="54" spans="1:7" s="4" customFormat="1" ht="14.25" x14ac:dyDescent="0.2">
      <c r="A54" s="26">
        <v>35</v>
      </c>
      <c r="B54" s="19"/>
      <c r="C54" s="20"/>
      <c r="D54" s="20"/>
      <c r="E54" s="21"/>
      <c r="F54" s="19"/>
      <c r="G54" s="22"/>
    </row>
    <row r="55" spans="1:7" s="4" customFormat="1" ht="14.25" x14ac:dyDescent="0.2">
      <c r="A55" s="27">
        <v>36</v>
      </c>
      <c r="B55" s="19"/>
      <c r="C55" s="20"/>
      <c r="D55" s="20"/>
      <c r="E55" s="21"/>
      <c r="F55" s="19"/>
      <c r="G55" s="22"/>
    </row>
    <row r="56" spans="1:7" s="4" customFormat="1" ht="14.25" x14ac:dyDescent="0.2">
      <c r="A56" s="27">
        <v>37</v>
      </c>
      <c r="B56" s="19"/>
      <c r="C56" s="20"/>
      <c r="D56" s="20"/>
      <c r="E56" s="21"/>
      <c r="F56" s="19"/>
      <c r="G56" s="22"/>
    </row>
    <row r="57" spans="1:7" s="4" customFormat="1" ht="13.5" customHeight="1" x14ac:dyDescent="0.2">
      <c r="A57" s="27">
        <v>38</v>
      </c>
      <c r="B57" s="19"/>
      <c r="C57" s="20"/>
      <c r="D57" s="20"/>
      <c r="E57" s="21"/>
      <c r="F57" s="19"/>
      <c r="G57" s="22"/>
    </row>
    <row r="58" spans="1:7" s="4" customFormat="1" thickBot="1" x14ac:dyDescent="0.25">
      <c r="A58" s="27">
        <v>39</v>
      </c>
      <c r="B58" s="19"/>
      <c r="C58" s="20"/>
      <c r="D58" s="20"/>
      <c r="E58" s="21"/>
      <c r="F58" s="19"/>
      <c r="G58" s="22"/>
    </row>
    <row r="59" spans="1:7" s="4" customFormat="1" ht="14.25" x14ac:dyDescent="0.2">
      <c r="A59" s="26">
        <v>40</v>
      </c>
      <c r="B59" s="19"/>
      <c r="C59" s="20"/>
      <c r="D59" s="20"/>
      <c r="E59" s="21"/>
      <c r="F59" s="19"/>
      <c r="G59" s="22"/>
    </row>
    <row r="60" spans="1:7" s="4" customFormat="1" ht="14.25" x14ac:dyDescent="0.2">
      <c r="A60" s="27">
        <v>41</v>
      </c>
      <c r="B60" s="19"/>
      <c r="C60" s="20"/>
      <c r="D60" s="20"/>
      <c r="E60" s="21"/>
      <c r="F60" s="19"/>
      <c r="G60" s="22"/>
    </row>
    <row r="61" spans="1:7" s="4" customFormat="1" ht="14.25" x14ac:dyDescent="0.2">
      <c r="A61" s="27">
        <v>42</v>
      </c>
      <c r="B61" s="19"/>
      <c r="C61" s="20"/>
      <c r="D61" s="20"/>
      <c r="E61" s="21"/>
      <c r="F61" s="19"/>
      <c r="G61" s="22"/>
    </row>
    <row r="62" spans="1:7" s="4" customFormat="1" ht="13.5" customHeight="1" x14ac:dyDescent="0.2">
      <c r="A62" s="27">
        <v>43</v>
      </c>
      <c r="B62" s="19"/>
      <c r="C62" s="20"/>
      <c r="D62" s="20"/>
      <c r="E62" s="21"/>
      <c r="F62" s="19"/>
      <c r="G62" s="22"/>
    </row>
    <row r="63" spans="1:7" s="4" customFormat="1" thickBot="1" x14ac:dyDescent="0.25">
      <c r="A63" s="27">
        <v>44</v>
      </c>
      <c r="B63" s="19"/>
      <c r="C63" s="20"/>
      <c r="D63" s="20"/>
      <c r="E63" s="21"/>
      <c r="F63" s="19"/>
      <c r="G63" s="22"/>
    </row>
    <row r="64" spans="1:7" s="4" customFormat="1" ht="14.25" x14ac:dyDescent="0.2">
      <c r="A64" s="26">
        <v>45</v>
      </c>
      <c r="B64" s="19"/>
      <c r="C64" s="20"/>
      <c r="D64" s="20"/>
      <c r="E64" s="21"/>
      <c r="F64" s="19"/>
      <c r="G64" s="22"/>
    </row>
    <row r="65" spans="1:7" s="4" customFormat="1" ht="14.25" x14ac:dyDescent="0.2">
      <c r="A65" s="27">
        <v>46</v>
      </c>
      <c r="B65" s="19"/>
      <c r="C65" s="20"/>
      <c r="D65" s="20"/>
      <c r="E65" s="21"/>
      <c r="F65" s="19"/>
      <c r="G65" s="22"/>
    </row>
    <row r="66" spans="1:7" s="4" customFormat="1" thickBot="1" x14ac:dyDescent="0.25">
      <c r="A66" s="27">
        <v>47</v>
      </c>
      <c r="B66" s="19"/>
      <c r="C66" s="20"/>
      <c r="D66" s="20"/>
      <c r="E66" s="21"/>
      <c r="F66" s="39"/>
      <c r="G66" s="40"/>
    </row>
    <row r="67" spans="1:7" s="4" customFormat="1" ht="15.75" thickBot="1" x14ac:dyDescent="0.3">
      <c r="B67" s="23" t="s">
        <v>17</v>
      </c>
      <c r="F67" s="41" t="s">
        <v>71</v>
      </c>
      <c r="G67" s="42">
        <f>SUM(G20:G66)</f>
        <v>0</v>
      </c>
    </row>
    <row r="68" spans="1:7" s="4" customFormat="1" ht="14.25" x14ac:dyDescent="0.2"/>
    <row r="69" spans="1:7" s="4" customFormat="1" thickBot="1" x14ac:dyDescent="0.25"/>
    <row r="70" spans="1:7" s="4" customFormat="1" ht="15.75" thickBot="1" x14ac:dyDescent="0.25">
      <c r="B70" s="126" t="s">
        <v>18</v>
      </c>
      <c r="C70" s="127"/>
      <c r="D70" s="127"/>
      <c r="E70" s="24">
        <f>+G67</f>
        <v>0</v>
      </c>
    </row>
    <row r="71" spans="1:7" s="4" customFormat="1" ht="14.25" x14ac:dyDescent="0.2"/>
    <row r="72" spans="1:7" s="4" customFormat="1" ht="14.25" x14ac:dyDescent="0.2">
      <c r="B72" s="128" t="s">
        <v>21</v>
      </c>
      <c r="C72" s="128"/>
      <c r="D72" s="128"/>
    </row>
    <row r="73" spans="1:7" s="4" customFormat="1" thickBot="1" x14ac:dyDescent="0.25"/>
    <row r="74" spans="1:7" s="4" customFormat="1" ht="15.75" thickBot="1" x14ac:dyDescent="0.25">
      <c r="B74" s="129" t="s">
        <v>19</v>
      </c>
      <c r="C74" s="130"/>
      <c r="D74" s="131"/>
    </row>
    <row r="75" spans="1:7" s="4" customFormat="1" ht="14.25" x14ac:dyDescent="0.2"/>
    <row r="76" spans="1:7" s="2" customFormat="1" ht="12.75" x14ac:dyDescent="0.2"/>
    <row r="77" spans="1:7" s="2" customFormat="1" ht="12.75" x14ac:dyDescent="0.2"/>
    <row r="78" spans="1:7" s="2" customFormat="1" ht="12.75" x14ac:dyDescent="0.2"/>
    <row r="79" spans="1:7" s="2" customFormat="1" ht="12.75" x14ac:dyDescent="0.2"/>
    <row r="80" spans="1:7" s="2" customFormat="1" ht="12.75" x14ac:dyDescent="0.2"/>
  </sheetData>
  <mergeCells count="20">
    <mergeCell ref="B72:D72"/>
    <mergeCell ref="B74:D74"/>
    <mergeCell ref="B9:D9"/>
    <mergeCell ref="F9:G9"/>
    <mergeCell ref="B11:E11"/>
    <mergeCell ref="F11:G11"/>
    <mergeCell ref="B13:D13"/>
    <mergeCell ref="B10:D10"/>
    <mergeCell ref="F10:G10"/>
    <mergeCell ref="B12:E12"/>
    <mergeCell ref="F12:G12"/>
    <mergeCell ref="B14:D14"/>
    <mergeCell ref="E14:G14"/>
    <mergeCell ref="B16:D16"/>
    <mergeCell ref="F16:G16"/>
    <mergeCell ref="E13:G13"/>
    <mergeCell ref="B15:D15"/>
    <mergeCell ref="F15:G15"/>
    <mergeCell ref="B6:G6"/>
    <mergeCell ref="B70:D70"/>
  </mergeCells>
  <pageMargins left="0.11811023622047245" right="0.11811023622047245" top="0.74803149606299213" bottom="0.55118110236220474" header="0.31496062992125984" footer="0.31496062992125984"/>
  <pageSetup paperSize="9" orientation="landscape" r:id="rId1"/>
  <headerFooter>
    <oddFooter>&amp;R&amp;P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1</xdr:col>
                <xdr:colOff>361950</xdr:colOff>
                <xdr:row>0</xdr:row>
                <xdr:rowOff>76200</xdr:rowOff>
              </from>
              <to>
                <xdr:col>3</xdr:col>
                <xdr:colOff>895350</xdr:colOff>
                <xdr:row>3</xdr:row>
                <xdr:rowOff>95250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222"/>
  <sheetViews>
    <sheetView tabSelected="1" workbookViewId="0">
      <selection activeCell="K28" sqref="K28"/>
    </sheetView>
  </sheetViews>
  <sheetFormatPr baseColWidth="10" defaultRowHeight="15" outlineLevelRow="1" x14ac:dyDescent="0.25"/>
  <cols>
    <col min="1" max="1" width="4.42578125" customWidth="1"/>
    <col min="2" max="2" width="13" customWidth="1"/>
    <col min="3" max="3" width="53.85546875" style="80" customWidth="1"/>
    <col min="4" max="4" width="15.140625" style="80" customWidth="1"/>
    <col min="5" max="5" width="24.42578125" style="80" customWidth="1"/>
    <col min="6" max="6" width="33.28515625" style="80" customWidth="1"/>
    <col min="7" max="7" width="46.28515625" style="80" customWidth="1"/>
    <col min="8" max="8" width="14.28515625" style="80" customWidth="1"/>
    <col min="9" max="9" width="18.85546875" style="95" bestFit="1" customWidth="1"/>
    <col min="10" max="10" width="12.85546875" style="99" customWidth="1"/>
  </cols>
  <sheetData>
    <row r="3" spans="2:10" ht="15.75" x14ac:dyDescent="0.25">
      <c r="G3" s="67" t="s">
        <v>22</v>
      </c>
      <c r="J3" s="98"/>
    </row>
    <row r="6" spans="2:10" ht="15.75" x14ac:dyDescent="0.25">
      <c r="C6" s="153" t="s">
        <v>23</v>
      </c>
      <c r="D6" s="154"/>
      <c r="E6" s="154"/>
      <c r="F6" s="154"/>
      <c r="G6" s="154"/>
      <c r="H6" s="154"/>
    </row>
    <row r="9" spans="2:10" s="4" customFormat="1" x14ac:dyDescent="0.2">
      <c r="C9" s="149" t="s">
        <v>0</v>
      </c>
      <c r="D9" s="150"/>
      <c r="E9" s="150"/>
      <c r="F9" s="93" t="s">
        <v>1</v>
      </c>
      <c r="G9" s="151" t="s">
        <v>2</v>
      </c>
      <c r="H9" s="152"/>
      <c r="I9" s="92"/>
      <c r="J9" s="100"/>
    </row>
    <row r="10" spans="2:10" s="4" customFormat="1" x14ac:dyDescent="0.2">
      <c r="C10" s="143" t="s">
        <v>83</v>
      </c>
      <c r="D10" s="142"/>
      <c r="E10" s="142"/>
      <c r="F10" s="88" t="s">
        <v>87</v>
      </c>
      <c r="G10" s="141" t="s">
        <v>215</v>
      </c>
      <c r="H10" s="142"/>
      <c r="I10" s="92"/>
      <c r="J10" s="100"/>
    </row>
    <row r="11" spans="2:10" s="4" customFormat="1" ht="14.25" x14ac:dyDescent="0.2">
      <c r="C11" s="149" t="s">
        <v>3</v>
      </c>
      <c r="D11" s="150"/>
      <c r="E11" s="150"/>
      <c r="F11" s="150"/>
      <c r="G11" s="151" t="s">
        <v>4</v>
      </c>
      <c r="H11" s="152"/>
      <c r="I11" s="92"/>
      <c r="J11" s="100"/>
    </row>
    <row r="12" spans="2:10" s="4" customFormat="1" ht="14.25" x14ac:dyDescent="0.2">
      <c r="C12" s="143" t="s">
        <v>84</v>
      </c>
      <c r="D12" s="142"/>
      <c r="E12" s="142"/>
      <c r="F12" s="142"/>
      <c r="G12" s="141" t="s">
        <v>73</v>
      </c>
      <c r="H12" s="142"/>
      <c r="I12" s="92"/>
      <c r="J12" s="100"/>
    </row>
    <row r="13" spans="2:10" s="4" customFormat="1" x14ac:dyDescent="0.2">
      <c r="C13" s="157" t="s">
        <v>88</v>
      </c>
      <c r="D13" s="158"/>
      <c r="E13" s="158"/>
      <c r="F13" s="157" t="s">
        <v>85</v>
      </c>
      <c r="G13" s="158"/>
      <c r="H13" s="158"/>
      <c r="I13" s="92"/>
      <c r="J13" s="100"/>
    </row>
    <row r="14" spans="2:10" s="4" customFormat="1" ht="15.75" thickBot="1" x14ac:dyDescent="0.25">
      <c r="C14" s="54"/>
      <c r="D14" s="89"/>
      <c r="E14" s="90"/>
      <c r="F14" s="90"/>
      <c r="G14" s="91"/>
      <c r="H14" s="92"/>
      <c r="I14" s="92"/>
      <c r="J14" s="101"/>
    </row>
    <row r="15" spans="2:10" s="23" customFormat="1" ht="15.75" thickBot="1" x14ac:dyDescent="0.3">
      <c r="B15" s="30" t="s">
        <v>32</v>
      </c>
      <c r="C15" s="68"/>
      <c r="D15" s="69"/>
      <c r="E15" s="70"/>
      <c r="F15" s="70"/>
      <c r="G15" s="71"/>
      <c r="H15" s="72"/>
      <c r="I15" s="72"/>
      <c r="J15" s="102"/>
    </row>
    <row r="16" spans="2:10" s="4" customFormat="1" ht="45.75" thickBot="1" x14ac:dyDescent="0.25">
      <c r="B16" s="61" t="s">
        <v>24</v>
      </c>
      <c r="C16" s="94" t="s">
        <v>49</v>
      </c>
      <c r="D16" s="94" t="s">
        <v>44</v>
      </c>
      <c r="E16" s="94" t="s">
        <v>11</v>
      </c>
      <c r="F16" s="94" t="s">
        <v>12</v>
      </c>
      <c r="G16" s="94" t="s">
        <v>13</v>
      </c>
      <c r="H16" s="94" t="s">
        <v>25</v>
      </c>
      <c r="I16" s="77" t="s">
        <v>15</v>
      </c>
      <c r="J16" s="103" t="s">
        <v>62</v>
      </c>
    </row>
    <row r="17" spans="2:10" s="4" customFormat="1" ht="14.25" outlineLevel="1" x14ac:dyDescent="0.2">
      <c r="B17" s="28"/>
      <c r="C17" s="19"/>
      <c r="D17" s="19"/>
      <c r="E17" s="20"/>
      <c r="F17" s="20"/>
      <c r="G17" s="21"/>
      <c r="H17" s="19"/>
      <c r="I17" s="22"/>
      <c r="J17" s="104"/>
    </row>
    <row r="18" spans="2:10" s="4" customFormat="1" outlineLevel="1" thickBot="1" x14ac:dyDescent="0.25">
      <c r="B18" s="28"/>
      <c r="C18" s="19"/>
      <c r="D18" s="19"/>
      <c r="E18" s="20"/>
      <c r="F18" s="20"/>
      <c r="G18" s="21"/>
      <c r="H18" s="19"/>
      <c r="I18" s="22"/>
      <c r="J18" s="104"/>
    </row>
    <row r="19" spans="2:10" s="4" customFormat="1" thickBot="1" x14ac:dyDescent="0.25">
      <c r="B19" s="31">
        <v>70000</v>
      </c>
      <c r="C19" s="73" t="s">
        <v>26</v>
      </c>
      <c r="D19" s="73" t="s">
        <v>16</v>
      </c>
      <c r="E19" s="74"/>
      <c r="F19" s="74"/>
      <c r="G19" s="75"/>
      <c r="H19" s="73" t="s">
        <v>16</v>
      </c>
      <c r="I19" s="76">
        <f>SUM(I17)</f>
        <v>0</v>
      </c>
      <c r="J19" s="105"/>
    </row>
    <row r="20" spans="2:10" s="4" customFormat="1" ht="14.25" outlineLevel="1" x14ac:dyDescent="0.2">
      <c r="B20" s="28"/>
      <c r="C20" s="19" t="s">
        <v>50</v>
      </c>
      <c r="D20" s="19">
        <v>44256</v>
      </c>
      <c r="E20" s="20" t="s">
        <v>30</v>
      </c>
      <c r="F20" s="20"/>
      <c r="G20" s="21" t="s">
        <v>45</v>
      </c>
      <c r="H20" s="19"/>
      <c r="I20" s="22">
        <v>3500</v>
      </c>
      <c r="J20" s="109" t="s">
        <v>63</v>
      </c>
    </row>
    <row r="21" spans="2:10" s="4" customFormat="1" ht="14.25" outlineLevel="1" x14ac:dyDescent="0.2">
      <c r="B21" s="28"/>
      <c r="C21" s="19" t="s">
        <v>50</v>
      </c>
      <c r="D21" s="19">
        <v>44348</v>
      </c>
      <c r="E21" s="20" t="s">
        <v>30</v>
      </c>
      <c r="F21" s="20"/>
      <c r="G21" s="21" t="s">
        <v>47</v>
      </c>
      <c r="H21" s="19"/>
      <c r="I21" s="22">
        <v>3500</v>
      </c>
      <c r="J21" s="109" t="s">
        <v>64</v>
      </c>
    </row>
    <row r="22" spans="2:10" s="4" customFormat="1" ht="14.25" outlineLevel="1" x14ac:dyDescent="0.2">
      <c r="B22" s="28"/>
      <c r="C22" s="19" t="s">
        <v>50</v>
      </c>
      <c r="D22" s="19">
        <v>44440</v>
      </c>
      <c r="E22" s="20" t="s">
        <v>30</v>
      </c>
      <c r="F22" s="20"/>
      <c r="G22" s="21" t="s">
        <v>48</v>
      </c>
      <c r="H22" s="19"/>
      <c r="I22" s="22">
        <v>3500</v>
      </c>
      <c r="J22" s="109" t="s">
        <v>65</v>
      </c>
    </row>
    <row r="23" spans="2:10" s="4" customFormat="1" outlineLevel="1" thickBot="1" x14ac:dyDescent="0.25">
      <c r="B23" s="29"/>
      <c r="C23" s="19" t="s">
        <v>50</v>
      </c>
      <c r="D23" s="19">
        <v>44531</v>
      </c>
      <c r="E23" s="20" t="s">
        <v>30</v>
      </c>
      <c r="F23" s="20"/>
      <c r="G23" s="21" t="s">
        <v>46</v>
      </c>
      <c r="H23" s="19"/>
      <c r="I23" s="22">
        <v>3500</v>
      </c>
      <c r="J23" s="109" t="s">
        <v>66</v>
      </c>
    </row>
    <row r="24" spans="2:10" s="4" customFormat="1" thickBot="1" x14ac:dyDescent="0.25">
      <c r="B24" s="31">
        <v>74000</v>
      </c>
      <c r="C24" s="73" t="s">
        <v>27</v>
      </c>
      <c r="D24" s="73"/>
      <c r="E24" s="74"/>
      <c r="F24" s="74"/>
      <c r="G24" s="75"/>
      <c r="H24" s="73"/>
      <c r="I24" s="76">
        <f>SUM(I20:I23)</f>
        <v>14000</v>
      </c>
      <c r="J24" s="105"/>
    </row>
    <row r="25" spans="2:10" s="4" customFormat="1" ht="14.25" outlineLevel="1" x14ac:dyDescent="0.2">
      <c r="B25" s="28"/>
      <c r="C25" s="19"/>
      <c r="D25" s="19"/>
      <c r="E25" s="20"/>
      <c r="F25" s="20"/>
      <c r="G25" s="21"/>
      <c r="H25" s="19"/>
      <c r="I25" s="22"/>
      <c r="J25" s="104"/>
    </row>
    <row r="26" spans="2:10" s="4" customFormat="1" ht="14.25" outlineLevel="1" x14ac:dyDescent="0.2">
      <c r="B26" s="28"/>
      <c r="C26" s="19"/>
      <c r="D26" s="19"/>
      <c r="E26" s="20"/>
      <c r="F26" s="20"/>
      <c r="G26" s="21"/>
      <c r="H26" s="19"/>
      <c r="I26" s="22"/>
      <c r="J26" s="104"/>
    </row>
    <row r="27" spans="2:10" s="4" customFormat="1" outlineLevel="1" thickBot="1" x14ac:dyDescent="0.25">
      <c r="B27" s="28"/>
      <c r="C27" s="19"/>
      <c r="D27" s="19"/>
      <c r="E27" s="20"/>
      <c r="F27" s="20"/>
      <c r="G27" s="21"/>
      <c r="H27" s="19"/>
      <c r="I27" s="22"/>
      <c r="J27" s="104"/>
    </row>
    <row r="28" spans="2:10" s="4" customFormat="1" thickBot="1" x14ac:dyDescent="0.25">
      <c r="B28" s="31">
        <v>74100</v>
      </c>
      <c r="C28" s="73" t="s">
        <v>28</v>
      </c>
      <c r="D28" s="73"/>
      <c r="E28" s="74"/>
      <c r="F28" s="74"/>
      <c r="G28" s="75"/>
      <c r="H28" s="73"/>
      <c r="I28" s="76">
        <f>+I27+I26+I25</f>
        <v>0</v>
      </c>
      <c r="J28" s="105"/>
    </row>
    <row r="29" spans="2:10" s="4" customFormat="1" ht="14.25" outlineLevel="1" x14ac:dyDescent="0.2">
      <c r="B29" s="28"/>
      <c r="C29" s="19"/>
      <c r="D29" s="19"/>
      <c r="E29" s="20"/>
      <c r="F29" s="20"/>
      <c r="G29" s="21"/>
      <c r="H29" s="19"/>
      <c r="I29" s="22"/>
      <c r="J29" s="104"/>
    </row>
    <row r="30" spans="2:10" s="4" customFormat="1" outlineLevel="1" thickBot="1" x14ac:dyDescent="0.25">
      <c r="B30" s="28"/>
      <c r="C30" s="19"/>
      <c r="D30" s="19"/>
      <c r="E30" s="20"/>
      <c r="F30" s="20"/>
      <c r="G30" s="21"/>
      <c r="H30" s="19"/>
      <c r="I30" s="22"/>
      <c r="J30" s="104"/>
    </row>
    <row r="31" spans="2:10" s="4" customFormat="1" thickBot="1" x14ac:dyDescent="0.25">
      <c r="B31" s="32">
        <v>75000</v>
      </c>
      <c r="C31" s="73" t="s">
        <v>29</v>
      </c>
      <c r="D31" s="73"/>
      <c r="E31" s="74"/>
      <c r="F31" s="74"/>
      <c r="G31" s="75"/>
      <c r="H31" s="73"/>
      <c r="I31" s="76">
        <f>+I29+I30</f>
        <v>0</v>
      </c>
      <c r="J31" s="105"/>
    </row>
    <row r="32" spans="2:10" s="4" customFormat="1" ht="15.75" thickBot="1" x14ac:dyDescent="0.25">
      <c r="B32" s="61"/>
      <c r="C32" s="94" t="s">
        <v>31</v>
      </c>
      <c r="D32" s="94"/>
      <c r="E32" s="94"/>
      <c r="F32" s="94"/>
      <c r="G32" s="94"/>
      <c r="H32" s="94"/>
      <c r="I32" s="77">
        <f>+I29+I30+I31+I28+I24+I19</f>
        <v>14000</v>
      </c>
      <c r="J32" s="103"/>
    </row>
    <row r="33" spans="2:10" s="4" customFormat="1" x14ac:dyDescent="0.2">
      <c r="B33" s="25"/>
      <c r="C33" s="89"/>
      <c r="D33" s="89"/>
      <c r="E33" s="90"/>
      <c r="F33" s="90"/>
      <c r="G33" s="91"/>
      <c r="H33" s="92"/>
      <c r="I33" s="92"/>
      <c r="J33" s="101"/>
    </row>
    <row r="34" spans="2:10" s="4" customFormat="1" x14ac:dyDescent="0.2">
      <c r="B34" s="25"/>
      <c r="C34" s="89"/>
      <c r="D34" s="89"/>
      <c r="E34" s="90"/>
      <c r="F34" s="90"/>
      <c r="G34" s="91"/>
      <c r="H34" s="92"/>
      <c r="I34" s="92"/>
      <c r="J34" s="101"/>
    </row>
    <row r="35" spans="2:10" s="4" customFormat="1" thickBot="1" x14ac:dyDescent="0.25">
      <c r="C35" s="54"/>
      <c r="D35" s="54"/>
      <c r="E35" s="54"/>
      <c r="F35" s="54"/>
      <c r="G35" s="54"/>
      <c r="H35" s="54"/>
      <c r="I35" s="92"/>
      <c r="J35" s="100"/>
    </row>
    <row r="36" spans="2:10" s="23" customFormat="1" ht="15.75" thickBot="1" x14ac:dyDescent="0.3">
      <c r="B36" s="30" t="s">
        <v>33</v>
      </c>
      <c r="C36" s="68"/>
      <c r="D36" s="68"/>
      <c r="E36" s="68"/>
      <c r="F36" s="68"/>
      <c r="G36" s="68"/>
      <c r="H36" s="68"/>
      <c r="I36" s="72"/>
      <c r="J36" s="106"/>
    </row>
    <row r="37" spans="2:10" s="4" customFormat="1" ht="30.75" thickBot="1" x14ac:dyDescent="0.25">
      <c r="B37" s="61" t="s">
        <v>58</v>
      </c>
      <c r="C37" s="94"/>
      <c r="D37" s="94" t="s">
        <v>44</v>
      </c>
      <c r="E37" s="94" t="s">
        <v>11</v>
      </c>
      <c r="F37" s="94" t="s">
        <v>12</v>
      </c>
      <c r="G37" s="94" t="s">
        <v>13</v>
      </c>
      <c r="H37" s="94" t="s">
        <v>14</v>
      </c>
      <c r="I37" s="77" t="s">
        <v>15</v>
      </c>
      <c r="J37" s="103"/>
    </row>
    <row r="38" spans="2:10" s="4" customFormat="1" ht="14.25" outlineLevel="1" x14ac:dyDescent="0.2">
      <c r="B38" s="11"/>
      <c r="C38" s="19"/>
      <c r="D38" s="19"/>
      <c r="E38" s="20"/>
      <c r="F38" s="20"/>
      <c r="G38" s="21"/>
      <c r="H38" s="19"/>
      <c r="I38" s="22"/>
      <c r="J38" s="104"/>
    </row>
    <row r="39" spans="2:10" s="4" customFormat="1" ht="14.25" outlineLevel="1" x14ac:dyDescent="0.2">
      <c r="B39" s="62"/>
      <c r="C39" s="19"/>
      <c r="D39" s="19"/>
      <c r="E39" s="20"/>
      <c r="F39" s="20"/>
      <c r="G39" s="21"/>
      <c r="H39" s="19"/>
      <c r="I39" s="22"/>
      <c r="J39" s="104"/>
    </row>
    <row r="40" spans="2:10" s="4" customFormat="1" ht="14.25" outlineLevel="1" x14ac:dyDescent="0.2">
      <c r="B40" s="62"/>
      <c r="C40" s="19"/>
      <c r="D40" s="19"/>
      <c r="E40" s="20"/>
      <c r="F40" s="20"/>
      <c r="G40" s="21"/>
      <c r="H40" s="19"/>
      <c r="I40" s="22"/>
      <c r="J40" s="104"/>
    </row>
    <row r="41" spans="2:10" s="23" customFormat="1" x14ac:dyDescent="0.25">
      <c r="B41" s="63">
        <v>6210</v>
      </c>
      <c r="C41" s="36" t="s">
        <v>34</v>
      </c>
      <c r="D41" s="36"/>
      <c r="E41" s="37"/>
      <c r="F41" s="37"/>
      <c r="G41" s="36" t="s">
        <v>34</v>
      </c>
      <c r="H41" s="36"/>
      <c r="I41" s="44">
        <f>SUM(I38:I40)</f>
        <v>0</v>
      </c>
      <c r="J41" s="107"/>
    </row>
    <row r="42" spans="2:10" s="4" customFormat="1" ht="16.5" customHeight="1" outlineLevel="1" x14ac:dyDescent="0.2">
      <c r="B42" s="62"/>
      <c r="C42" s="19"/>
      <c r="D42" s="19"/>
      <c r="E42" s="20"/>
      <c r="F42" s="20"/>
      <c r="G42" s="21"/>
      <c r="H42" s="19"/>
      <c r="I42" s="22"/>
      <c r="J42" s="104"/>
    </row>
    <row r="43" spans="2:10" s="4" customFormat="1" ht="14.25" outlineLevel="1" x14ac:dyDescent="0.2">
      <c r="B43" s="62"/>
      <c r="C43" s="19"/>
      <c r="D43" s="19"/>
      <c r="E43" s="20"/>
      <c r="F43" s="20"/>
      <c r="G43" s="21"/>
      <c r="H43" s="19"/>
      <c r="I43" s="22"/>
      <c r="J43" s="104"/>
    </row>
    <row r="44" spans="2:10" s="4" customFormat="1" ht="14.25" outlineLevel="1" x14ac:dyDescent="0.2">
      <c r="B44" s="62"/>
      <c r="C44" s="19"/>
      <c r="D44" s="19"/>
      <c r="E44" s="20"/>
      <c r="F44" s="20"/>
      <c r="G44" s="21"/>
      <c r="H44" s="19"/>
      <c r="I44" s="22"/>
      <c r="J44" s="104"/>
    </row>
    <row r="45" spans="2:10" s="23" customFormat="1" x14ac:dyDescent="0.25">
      <c r="B45" s="63">
        <v>6220</v>
      </c>
      <c r="C45" s="36" t="s">
        <v>35</v>
      </c>
      <c r="D45" s="36"/>
      <c r="E45" s="37"/>
      <c r="F45" s="37"/>
      <c r="G45" s="36" t="s">
        <v>35</v>
      </c>
      <c r="H45" s="36"/>
      <c r="I45" s="44">
        <f>SUM(I42:I44)</f>
        <v>0</v>
      </c>
      <c r="J45" s="107"/>
    </row>
    <row r="46" spans="2:10" s="23" customFormat="1" x14ac:dyDescent="0.25">
      <c r="B46" s="64"/>
      <c r="C46" s="45"/>
      <c r="D46" s="45"/>
      <c r="E46" s="46"/>
      <c r="F46" s="46"/>
      <c r="G46" s="45"/>
      <c r="H46" s="45"/>
      <c r="I46" s="47"/>
      <c r="J46" s="108"/>
    </row>
    <row r="47" spans="2:10" s="23" customFormat="1" x14ac:dyDescent="0.25">
      <c r="B47" s="64"/>
      <c r="C47" s="60" t="s">
        <v>153</v>
      </c>
      <c r="D47" s="60">
        <v>44648</v>
      </c>
      <c r="E47" s="57"/>
      <c r="F47" s="57" t="s">
        <v>215</v>
      </c>
      <c r="G47" s="60" t="s">
        <v>154</v>
      </c>
      <c r="H47" s="60">
        <v>44648</v>
      </c>
      <c r="I47" s="79">
        <v>159</v>
      </c>
      <c r="J47" s="59">
        <v>81</v>
      </c>
    </row>
    <row r="48" spans="2:10" s="23" customFormat="1" x14ac:dyDescent="0.25">
      <c r="B48" s="64"/>
      <c r="C48" s="60" t="s">
        <v>153</v>
      </c>
      <c r="D48" s="60">
        <v>44648</v>
      </c>
      <c r="E48" s="57"/>
      <c r="F48" s="57" t="s">
        <v>215</v>
      </c>
      <c r="G48" s="60" t="s">
        <v>154</v>
      </c>
      <c r="H48" s="60">
        <v>44648</v>
      </c>
      <c r="I48" s="79">
        <v>212</v>
      </c>
      <c r="J48" s="59">
        <v>82</v>
      </c>
    </row>
    <row r="49" spans="2:10" s="23" customFormat="1" x14ac:dyDescent="0.25">
      <c r="B49" s="64"/>
      <c r="C49" s="60" t="s">
        <v>153</v>
      </c>
      <c r="D49" s="60">
        <v>44915</v>
      </c>
      <c r="E49" s="57"/>
      <c r="F49" s="57" t="s">
        <v>215</v>
      </c>
      <c r="G49" s="60" t="s">
        <v>154</v>
      </c>
      <c r="H49" s="60">
        <v>44915</v>
      </c>
      <c r="I49" s="79">
        <v>318</v>
      </c>
      <c r="J49" s="59">
        <v>116</v>
      </c>
    </row>
    <row r="50" spans="2:10" s="23" customFormat="1" x14ac:dyDescent="0.25">
      <c r="B50" s="64"/>
      <c r="C50" s="53" t="s">
        <v>114</v>
      </c>
      <c r="D50" s="50"/>
      <c r="E50" s="53" t="s">
        <v>116</v>
      </c>
      <c r="F50" s="51" t="s">
        <v>78</v>
      </c>
      <c r="G50" s="48" t="s">
        <v>79</v>
      </c>
      <c r="H50" s="50">
        <v>44741</v>
      </c>
      <c r="I50" s="43">
        <v>3500</v>
      </c>
      <c r="J50" s="59">
        <v>39</v>
      </c>
    </row>
    <row r="51" spans="2:10" s="4" customFormat="1" outlineLevel="1" x14ac:dyDescent="0.2">
      <c r="B51" s="62"/>
      <c r="C51" s="53" t="s">
        <v>115</v>
      </c>
      <c r="D51" s="19"/>
      <c r="E51" s="53" t="s">
        <v>117</v>
      </c>
      <c r="F51" s="51" t="s">
        <v>78</v>
      </c>
      <c r="G51" s="48" t="s">
        <v>79</v>
      </c>
      <c r="H51" s="50">
        <v>44741</v>
      </c>
      <c r="I51" s="43">
        <v>1350</v>
      </c>
      <c r="J51" s="59">
        <v>41</v>
      </c>
    </row>
    <row r="52" spans="2:10" s="4" customFormat="1" outlineLevel="1" x14ac:dyDescent="0.2">
      <c r="B52" s="62"/>
      <c r="C52" s="53"/>
      <c r="D52" s="19"/>
      <c r="E52" s="20"/>
      <c r="F52" s="20"/>
      <c r="G52" s="21"/>
      <c r="H52" s="19"/>
      <c r="I52" s="22"/>
      <c r="J52" s="104"/>
    </row>
    <row r="53" spans="2:10" s="23" customFormat="1" x14ac:dyDescent="0.25">
      <c r="B53" s="63">
        <v>6230</v>
      </c>
      <c r="C53" s="36" t="s">
        <v>36</v>
      </c>
      <c r="D53" s="36"/>
      <c r="E53" s="37"/>
      <c r="F53" s="37"/>
      <c r="G53" s="36" t="s">
        <v>36</v>
      </c>
      <c r="H53" s="36"/>
      <c r="I53" s="44">
        <f>SUM(I46:I51)</f>
        <v>5539</v>
      </c>
      <c r="J53" s="107"/>
    </row>
    <row r="54" spans="2:10" s="4" customFormat="1" ht="14.25" outlineLevel="1" x14ac:dyDescent="0.2">
      <c r="B54" s="62"/>
      <c r="C54" s="19"/>
      <c r="D54" s="19"/>
      <c r="E54" s="20"/>
      <c r="F54" s="20"/>
      <c r="G54" s="21"/>
      <c r="H54" s="19"/>
      <c r="I54" s="22"/>
      <c r="J54" s="104"/>
    </row>
    <row r="55" spans="2:10" s="23" customFormat="1" x14ac:dyDescent="0.25">
      <c r="B55" s="63">
        <v>6231</v>
      </c>
      <c r="C55" s="36" t="s">
        <v>40</v>
      </c>
      <c r="D55" s="36"/>
      <c r="E55" s="37"/>
      <c r="F55" s="37"/>
      <c r="G55" s="36" t="s">
        <v>40</v>
      </c>
      <c r="H55" s="36"/>
      <c r="I55" s="44">
        <f>SUM(I54:I54)</f>
        <v>0</v>
      </c>
      <c r="J55" s="107"/>
    </row>
    <row r="56" spans="2:10" s="4" customFormat="1" ht="14.25" outlineLevel="1" x14ac:dyDescent="0.2">
      <c r="B56" s="62"/>
      <c r="C56" s="19"/>
      <c r="D56" s="19"/>
      <c r="E56" s="20"/>
      <c r="F56" s="20"/>
      <c r="G56" s="21"/>
      <c r="H56" s="19"/>
      <c r="I56" s="22"/>
      <c r="J56" s="104"/>
    </row>
    <row r="57" spans="2:10" s="4" customFormat="1" outlineLevel="1" x14ac:dyDescent="0.25">
      <c r="B57" s="62"/>
      <c r="C57" s="53"/>
      <c r="D57" s="52"/>
      <c r="E57" s="80"/>
      <c r="F57" s="20"/>
      <c r="G57" s="53"/>
      <c r="H57" s="52"/>
      <c r="I57" s="43"/>
      <c r="J57" s="99"/>
    </row>
    <row r="58" spans="2:10" s="4" customFormat="1" ht="14.25" outlineLevel="1" x14ac:dyDescent="0.2">
      <c r="B58" s="62"/>
      <c r="C58" s="19"/>
      <c r="D58" s="19"/>
      <c r="E58" s="20"/>
      <c r="F58" s="20"/>
      <c r="G58" s="21"/>
      <c r="H58" s="19"/>
      <c r="I58" s="22"/>
      <c r="J58" s="104"/>
    </row>
    <row r="59" spans="2:10" s="23" customFormat="1" x14ac:dyDescent="0.25">
      <c r="B59" s="63">
        <v>6240</v>
      </c>
      <c r="C59" s="36" t="s">
        <v>51</v>
      </c>
      <c r="D59" s="36"/>
      <c r="E59" s="37"/>
      <c r="F59" s="37"/>
      <c r="G59" s="36" t="s">
        <v>51</v>
      </c>
      <c r="H59" s="36"/>
      <c r="I59" s="44">
        <f>SUM(I56:I58)</f>
        <v>0</v>
      </c>
      <c r="J59" s="107"/>
    </row>
    <row r="60" spans="2:10" s="4" customFormat="1" ht="14.25" customHeight="1" outlineLevel="1" x14ac:dyDescent="0.2">
      <c r="B60" s="62"/>
      <c r="C60" s="19"/>
      <c r="D60" s="19"/>
      <c r="E60" s="20"/>
      <c r="F60" s="20"/>
      <c r="G60" s="21"/>
      <c r="H60" s="19"/>
      <c r="I60" s="22"/>
      <c r="J60" s="104"/>
    </row>
    <row r="61" spans="2:10" s="4" customFormat="1" ht="14.25" customHeight="1" outlineLevel="1" x14ac:dyDescent="0.2">
      <c r="B61" s="62"/>
      <c r="C61" s="53" t="s">
        <v>128</v>
      </c>
      <c r="D61" s="50">
        <v>44908</v>
      </c>
      <c r="E61" s="51" t="s">
        <v>90</v>
      </c>
      <c r="F61" s="51" t="s">
        <v>73</v>
      </c>
      <c r="G61" s="53" t="s">
        <v>123</v>
      </c>
      <c r="H61" s="50">
        <v>44908</v>
      </c>
      <c r="I61" s="43">
        <v>0.61</v>
      </c>
      <c r="J61" s="59">
        <v>2</v>
      </c>
    </row>
    <row r="62" spans="2:10" s="4" customFormat="1" ht="14.25" customHeight="1" outlineLevel="1" x14ac:dyDescent="0.2">
      <c r="B62" s="62"/>
      <c r="C62" s="53" t="s">
        <v>128</v>
      </c>
      <c r="D62" s="50">
        <v>44876</v>
      </c>
      <c r="E62" s="51" t="s">
        <v>91</v>
      </c>
      <c r="F62" s="51" t="s">
        <v>73</v>
      </c>
      <c r="G62" s="53" t="s">
        <v>123</v>
      </c>
      <c r="H62" s="50">
        <v>44876</v>
      </c>
      <c r="I62" s="43">
        <v>0.61</v>
      </c>
      <c r="J62" s="59">
        <v>7</v>
      </c>
    </row>
    <row r="63" spans="2:10" s="4" customFormat="1" ht="14.25" customHeight="1" outlineLevel="1" x14ac:dyDescent="0.2">
      <c r="B63" s="62"/>
      <c r="C63" s="53" t="s">
        <v>128</v>
      </c>
      <c r="D63" s="50">
        <v>44875</v>
      </c>
      <c r="E63" s="51"/>
      <c r="F63" s="51"/>
      <c r="G63" s="53" t="s">
        <v>124</v>
      </c>
      <c r="H63" s="50">
        <v>44875</v>
      </c>
      <c r="I63" s="43">
        <v>5.05</v>
      </c>
      <c r="J63" s="59">
        <v>8</v>
      </c>
    </row>
    <row r="64" spans="2:10" s="4" customFormat="1" ht="14.25" customHeight="1" outlineLevel="1" x14ac:dyDescent="0.2">
      <c r="B64" s="62"/>
      <c r="C64" s="53" t="s">
        <v>128</v>
      </c>
      <c r="D64" s="50">
        <v>44875</v>
      </c>
      <c r="E64" s="51"/>
      <c r="F64" s="51"/>
      <c r="G64" s="53" t="s">
        <v>124</v>
      </c>
      <c r="H64" s="50">
        <v>44875</v>
      </c>
      <c r="I64" s="43">
        <v>5.05</v>
      </c>
      <c r="J64" s="59">
        <v>10</v>
      </c>
    </row>
    <row r="65" spans="2:10" s="4" customFormat="1" ht="14.25" customHeight="1" outlineLevel="1" x14ac:dyDescent="0.2">
      <c r="B65" s="62"/>
      <c r="C65" s="53" t="s">
        <v>128</v>
      </c>
      <c r="D65" s="50">
        <v>44862</v>
      </c>
      <c r="E65" s="51"/>
      <c r="F65" s="51"/>
      <c r="G65" s="53" t="s">
        <v>124</v>
      </c>
      <c r="H65" s="50">
        <v>44862</v>
      </c>
      <c r="I65" s="43">
        <v>5.05</v>
      </c>
      <c r="J65" s="59">
        <v>15</v>
      </c>
    </row>
    <row r="66" spans="2:10" s="4" customFormat="1" ht="14.25" customHeight="1" outlineLevel="1" x14ac:dyDescent="0.2">
      <c r="B66" s="62"/>
      <c r="C66" s="53" t="s">
        <v>128</v>
      </c>
      <c r="D66" s="50">
        <v>44845</v>
      </c>
      <c r="E66" s="51" t="s">
        <v>92</v>
      </c>
      <c r="F66" s="51" t="s">
        <v>73</v>
      </c>
      <c r="G66" s="53" t="s">
        <v>123</v>
      </c>
      <c r="H66" s="50">
        <v>44845</v>
      </c>
      <c r="I66" s="43">
        <v>1.21</v>
      </c>
      <c r="J66" s="59">
        <v>18</v>
      </c>
    </row>
    <row r="67" spans="2:10" s="4" customFormat="1" ht="14.25" customHeight="1" outlineLevel="1" x14ac:dyDescent="0.2">
      <c r="B67" s="62"/>
      <c r="C67" s="53" t="s">
        <v>128</v>
      </c>
      <c r="D67" s="50">
        <v>44834</v>
      </c>
      <c r="E67" s="51"/>
      <c r="F67" s="51"/>
      <c r="G67" s="53" t="s">
        <v>125</v>
      </c>
      <c r="H67" s="50">
        <v>44834</v>
      </c>
      <c r="I67" s="43">
        <v>60</v>
      </c>
      <c r="J67" s="59">
        <v>20</v>
      </c>
    </row>
    <row r="68" spans="2:10" s="4" customFormat="1" ht="14.25" customHeight="1" outlineLevel="1" x14ac:dyDescent="0.2">
      <c r="B68" s="62"/>
      <c r="C68" s="53" t="s">
        <v>128</v>
      </c>
      <c r="D68" s="50">
        <v>45182</v>
      </c>
      <c r="E68" s="51"/>
      <c r="F68" s="51"/>
      <c r="G68" s="53" t="s">
        <v>126</v>
      </c>
      <c r="H68" s="50">
        <v>45182</v>
      </c>
      <c r="I68" s="43">
        <v>5.05</v>
      </c>
      <c r="J68" s="59">
        <v>22</v>
      </c>
    </row>
    <row r="69" spans="2:10" s="4" customFormat="1" ht="14.25" customHeight="1" outlineLevel="1" x14ac:dyDescent="0.2">
      <c r="B69" s="62"/>
      <c r="C69" s="53" t="s">
        <v>128</v>
      </c>
      <c r="D69" s="50">
        <v>44817</v>
      </c>
      <c r="E69" s="51" t="s">
        <v>93</v>
      </c>
      <c r="F69" s="51" t="s">
        <v>73</v>
      </c>
      <c r="G69" s="53" t="s">
        <v>123</v>
      </c>
      <c r="H69" s="50">
        <v>44817</v>
      </c>
      <c r="I69" s="43">
        <v>1.21</v>
      </c>
      <c r="J69" s="59">
        <v>23</v>
      </c>
    </row>
    <row r="70" spans="2:10" s="4" customFormat="1" ht="14.25" customHeight="1" outlineLevel="1" x14ac:dyDescent="0.2">
      <c r="B70" s="62"/>
      <c r="C70" s="53" t="s">
        <v>128</v>
      </c>
      <c r="D70" s="50">
        <v>44784</v>
      </c>
      <c r="E70" s="51" t="s">
        <v>94</v>
      </c>
      <c r="F70" s="51" t="s">
        <v>73</v>
      </c>
      <c r="G70" s="53" t="s">
        <v>123</v>
      </c>
      <c r="H70" s="50">
        <v>44784</v>
      </c>
      <c r="I70" s="43">
        <v>0.61</v>
      </c>
      <c r="J70" s="59">
        <v>27</v>
      </c>
    </row>
    <row r="71" spans="2:10" s="4" customFormat="1" ht="14.25" customHeight="1" outlineLevel="1" x14ac:dyDescent="0.2">
      <c r="B71" s="62"/>
      <c r="C71" s="53" t="s">
        <v>128</v>
      </c>
      <c r="D71" s="50">
        <v>44754</v>
      </c>
      <c r="E71" s="78" t="s">
        <v>95</v>
      </c>
      <c r="F71" s="51" t="s">
        <v>73</v>
      </c>
      <c r="G71" s="53" t="s">
        <v>123</v>
      </c>
      <c r="H71" s="50">
        <v>44754</v>
      </c>
      <c r="I71" s="43">
        <v>1.21</v>
      </c>
      <c r="J71" s="59">
        <v>32</v>
      </c>
    </row>
    <row r="72" spans="2:10" s="4" customFormat="1" ht="14.25" customHeight="1" outlineLevel="1" x14ac:dyDescent="0.2">
      <c r="B72" s="62"/>
      <c r="C72" s="53" t="s">
        <v>128</v>
      </c>
      <c r="D72" s="50">
        <v>44747</v>
      </c>
      <c r="E72" s="78" t="s">
        <v>127</v>
      </c>
      <c r="F72" s="51"/>
      <c r="G72" s="53" t="s">
        <v>124</v>
      </c>
      <c r="H72" s="50">
        <v>44747</v>
      </c>
      <c r="I72" s="43">
        <v>2.4</v>
      </c>
      <c r="J72" s="59">
        <v>34</v>
      </c>
    </row>
    <row r="73" spans="2:10" s="4" customFormat="1" ht="14.25" customHeight="1" outlineLevel="1" x14ac:dyDescent="0.2">
      <c r="B73" s="62"/>
      <c r="C73" s="53" t="s">
        <v>128</v>
      </c>
      <c r="D73" s="50">
        <v>44742</v>
      </c>
      <c r="E73" s="78"/>
      <c r="F73" s="51" t="s">
        <v>72</v>
      </c>
      <c r="G73" s="53" t="s">
        <v>124</v>
      </c>
      <c r="H73" s="50">
        <v>44742</v>
      </c>
      <c r="I73" s="43">
        <v>60</v>
      </c>
      <c r="J73" s="59">
        <v>37</v>
      </c>
    </row>
    <row r="74" spans="2:10" s="4" customFormat="1" ht="14.25" customHeight="1" outlineLevel="1" x14ac:dyDescent="0.2">
      <c r="B74" s="62"/>
      <c r="C74" s="53" t="s">
        <v>128</v>
      </c>
      <c r="D74" s="50">
        <v>44741</v>
      </c>
      <c r="E74" s="78"/>
      <c r="F74" s="51" t="s">
        <v>72</v>
      </c>
      <c r="G74" s="53" t="s">
        <v>124</v>
      </c>
      <c r="H74" s="50">
        <v>44741</v>
      </c>
      <c r="I74" s="43">
        <v>14.55</v>
      </c>
      <c r="J74" s="59">
        <v>38</v>
      </c>
    </row>
    <row r="75" spans="2:10" s="4" customFormat="1" ht="14.25" customHeight="1" outlineLevel="1" x14ac:dyDescent="0.2">
      <c r="B75" s="62"/>
      <c r="C75" s="53" t="s">
        <v>128</v>
      </c>
      <c r="D75" s="50">
        <v>44741</v>
      </c>
      <c r="E75" s="51"/>
      <c r="F75" s="51" t="s">
        <v>72</v>
      </c>
      <c r="G75" s="53" t="s">
        <v>124</v>
      </c>
      <c r="H75" s="50">
        <v>44741</v>
      </c>
      <c r="I75" s="43">
        <v>5.95</v>
      </c>
      <c r="J75" s="59">
        <v>40</v>
      </c>
    </row>
    <row r="76" spans="2:10" s="4" customFormat="1" ht="14.25" customHeight="1" outlineLevel="1" x14ac:dyDescent="0.2">
      <c r="B76" s="62"/>
      <c r="C76" s="53" t="s">
        <v>128</v>
      </c>
      <c r="D76" s="50">
        <v>44725</v>
      </c>
      <c r="E76" s="51"/>
      <c r="F76" s="51" t="s">
        <v>72</v>
      </c>
      <c r="G76" s="53" t="s">
        <v>124</v>
      </c>
      <c r="H76" s="50">
        <v>44725</v>
      </c>
      <c r="I76" s="43">
        <v>5.05</v>
      </c>
      <c r="J76" s="59">
        <v>43</v>
      </c>
    </row>
    <row r="77" spans="2:10" s="4" customFormat="1" ht="14.25" customHeight="1" outlineLevel="1" x14ac:dyDescent="0.2">
      <c r="B77" s="62"/>
      <c r="C77" s="53" t="s">
        <v>128</v>
      </c>
      <c r="D77" s="50">
        <v>44692</v>
      </c>
      <c r="E77" s="51" t="s">
        <v>96</v>
      </c>
      <c r="F77" s="51" t="s">
        <v>72</v>
      </c>
      <c r="G77" s="53" t="s">
        <v>123</v>
      </c>
      <c r="H77" s="50">
        <v>44692</v>
      </c>
      <c r="I77" s="43">
        <v>1.21</v>
      </c>
      <c r="J77" s="59">
        <v>46</v>
      </c>
    </row>
    <row r="78" spans="2:10" s="4" customFormat="1" ht="14.25" customHeight="1" outlineLevel="1" x14ac:dyDescent="0.2">
      <c r="B78" s="62"/>
      <c r="C78" s="53" t="s">
        <v>128</v>
      </c>
      <c r="D78" s="50">
        <v>44672</v>
      </c>
      <c r="E78" s="51" t="s">
        <v>97</v>
      </c>
      <c r="F78" s="51" t="s">
        <v>72</v>
      </c>
      <c r="G78" s="53" t="s">
        <v>124</v>
      </c>
      <c r="H78" s="50">
        <v>44672</v>
      </c>
      <c r="I78" s="43">
        <v>2.4</v>
      </c>
      <c r="J78" s="59">
        <v>50</v>
      </c>
    </row>
    <row r="79" spans="2:10" s="4" customFormat="1" ht="14.25" customHeight="1" outlineLevel="1" x14ac:dyDescent="0.2">
      <c r="B79" s="62"/>
      <c r="C79" s="53" t="s">
        <v>128</v>
      </c>
      <c r="D79" s="50">
        <v>44663</v>
      </c>
      <c r="E79" s="51" t="s">
        <v>98</v>
      </c>
      <c r="F79" s="51" t="s">
        <v>72</v>
      </c>
      <c r="G79" s="53" t="s">
        <v>123</v>
      </c>
      <c r="H79" s="50">
        <v>44663</v>
      </c>
      <c r="I79" s="43">
        <v>0.61</v>
      </c>
      <c r="J79" s="59">
        <v>52</v>
      </c>
    </row>
    <row r="80" spans="2:10" s="4" customFormat="1" ht="14.25" customHeight="1" outlineLevel="1" x14ac:dyDescent="0.2">
      <c r="B80" s="62"/>
      <c r="C80" s="53" t="s">
        <v>128</v>
      </c>
      <c r="D80" s="50">
        <v>44651</v>
      </c>
      <c r="E80" s="51"/>
      <c r="F80" s="51" t="s">
        <v>72</v>
      </c>
      <c r="G80" s="53" t="s">
        <v>89</v>
      </c>
      <c r="H80" s="50">
        <v>44651</v>
      </c>
      <c r="I80" s="43">
        <v>60</v>
      </c>
      <c r="J80" s="59">
        <v>55</v>
      </c>
    </row>
    <row r="81" spans="2:10" s="4" customFormat="1" ht="14.25" customHeight="1" outlineLevel="1" x14ac:dyDescent="0.2">
      <c r="B81" s="62"/>
      <c r="C81" s="53" t="s">
        <v>128</v>
      </c>
      <c r="D81" s="50">
        <v>44641</v>
      </c>
      <c r="E81" s="51"/>
      <c r="F81" s="51" t="s">
        <v>72</v>
      </c>
      <c r="G81" s="53" t="s">
        <v>124</v>
      </c>
      <c r="H81" s="50">
        <v>44641</v>
      </c>
      <c r="I81" s="43">
        <v>5.05</v>
      </c>
      <c r="J81" s="59">
        <v>58</v>
      </c>
    </row>
    <row r="82" spans="2:10" s="4" customFormat="1" ht="14.25" customHeight="1" outlineLevel="1" x14ac:dyDescent="0.2">
      <c r="B82" s="62"/>
      <c r="C82" s="53" t="s">
        <v>128</v>
      </c>
      <c r="D82" s="50">
        <v>44631</v>
      </c>
      <c r="E82" s="51" t="s">
        <v>99</v>
      </c>
      <c r="F82" s="51" t="s">
        <v>72</v>
      </c>
      <c r="G82" s="53" t="s">
        <v>123</v>
      </c>
      <c r="H82" s="50">
        <v>44631</v>
      </c>
      <c r="I82" s="43">
        <v>1.21</v>
      </c>
      <c r="J82" s="59">
        <v>60</v>
      </c>
    </row>
    <row r="83" spans="2:10" s="4" customFormat="1" ht="14.25" customHeight="1" outlineLevel="1" x14ac:dyDescent="0.2">
      <c r="B83" s="62"/>
      <c r="C83" s="53" t="s">
        <v>128</v>
      </c>
      <c r="D83" s="50">
        <v>44603</v>
      </c>
      <c r="E83" s="51" t="s">
        <v>100</v>
      </c>
      <c r="F83" s="51" t="s">
        <v>72</v>
      </c>
      <c r="G83" s="53" t="s">
        <v>123</v>
      </c>
      <c r="H83" s="50">
        <v>44603</v>
      </c>
      <c r="I83" s="43">
        <v>0.61</v>
      </c>
      <c r="J83" s="59">
        <v>65</v>
      </c>
    </row>
    <row r="84" spans="2:10" s="4" customFormat="1" ht="14.25" outlineLevel="1" x14ac:dyDescent="0.2">
      <c r="B84" s="62"/>
      <c r="C84" s="19"/>
      <c r="D84" s="19"/>
      <c r="E84" s="20"/>
      <c r="F84" s="20"/>
      <c r="G84" s="21"/>
      <c r="H84" s="19"/>
      <c r="I84" s="22"/>
      <c r="J84" s="104"/>
    </row>
    <row r="85" spans="2:10" s="23" customFormat="1" x14ac:dyDescent="0.25">
      <c r="B85" s="63">
        <v>626</v>
      </c>
      <c r="C85" s="36" t="s">
        <v>37</v>
      </c>
      <c r="D85" s="36"/>
      <c r="E85" s="37"/>
      <c r="F85" s="37"/>
      <c r="G85" s="36" t="s">
        <v>51</v>
      </c>
      <c r="H85" s="36"/>
      <c r="I85" s="44">
        <f>SUM(I61:I84)</f>
        <v>244.70000000000007</v>
      </c>
      <c r="J85" s="107"/>
    </row>
    <row r="86" spans="2:10" s="23" customFormat="1" x14ac:dyDescent="0.25">
      <c r="B86" s="64"/>
      <c r="C86" s="49"/>
      <c r="D86" s="49"/>
      <c r="E86" s="46"/>
      <c r="F86" s="46"/>
      <c r="G86" s="45"/>
      <c r="H86" s="45"/>
      <c r="I86" s="47"/>
      <c r="J86" s="108"/>
    </row>
    <row r="87" spans="2:10" s="23" customFormat="1" x14ac:dyDescent="0.25">
      <c r="B87" s="64"/>
      <c r="C87" s="60" t="s">
        <v>122</v>
      </c>
      <c r="D87" s="49"/>
      <c r="E87" s="46"/>
      <c r="F87" s="46"/>
      <c r="G87" s="80" t="s">
        <v>110</v>
      </c>
      <c r="H87" s="50">
        <v>44875</v>
      </c>
      <c r="I87" s="43">
        <v>157.30000000000001</v>
      </c>
      <c r="J87" s="59">
        <v>9</v>
      </c>
    </row>
    <row r="88" spans="2:10" s="23" customFormat="1" x14ac:dyDescent="0.25">
      <c r="B88" s="64"/>
      <c r="C88" s="53" t="s">
        <v>118</v>
      </c>
      <c r="D88" s="60">
        <v>44586</v>
      </c>
      <c r="E88" s="53" t="s">
        <v>121</v>
      </c>
      <c r="F88" s="51" t="s">
        <v>119</v>
      </c>
      <c r="G88" s="80" t="s">
        <v>110</v>
      </c>
      <c r="H88" s="60">
        <v>44586</v>
      </c>
      <c r="I88" s="79">
        <v>50</v>
      </c>
      <c r="J88" s="59">
        <v>69</v>
      </c>
    </row>
    <row r="89" spans="2:10" s="23" customFormat="1" x14ac:dyDescent="0.25">
      <c r="B89" s="64"/>
      <c r="C89" s="58" t="s">
        <v>109</v>
      </c>
      <c r="D89" s="50">
        <v>316</v>
      </c>
      <c r="E89" s="57"/>
      <c r="F89" s="51"/>
      <c r="G89" s="80" t="s">
        <v>110</v>
      </c>
      <c r="H89" s="50">
        <v>316</v>
      </c>
      <c r="I89" s="79">
        <v>318</v>
      </c>
      <c r="J89" s="59">
        <v>11</v>
      </c>
    </row>
    <row r="90" spans="2:10" s="23" customFormat="1" x14ac:dyDescent="0.25">
      <c r="B90" s="64"/>
      <c r="C90" s="58" t="s">
        <v>107</v>
      </c>
      <c r="D90" s="50">
        <v>44672</v>
      </c>
      <c r="E90" s="51" t="s">
        <v>108</v>
      </c>
      <c r="F90" s="51" t="s">
        <v>120</v>
      </c>
      <c r="G90" s="80" t="s">
        <v>110</v>
      </c>
      <c r="H90" s="50">
        <v>44672</v>
      </c>
      <c r="I90" s="79">
        <v>200</v>
      </c>
      <c r="J90" s="59">
        <v>51</v>
      </c>
    </row>
    <row r="91" spans="2:10" s="23" customFormat="1" x14ac:dyDescent="0.25">
      <c r="B91" s="64"/>
      <c r="C91" s="53" t="s">
        <v>101</v>
      </c>
      <c r="D91" s="50">
        <v>44862</v>
      </c>
      <c r="E91" s="54"/>
      <c r="F91" s="80"/>
      <c r="G91" s="80" t="s">
        <v>110</v>
      </c>
      <c r="H91" s="50">
        <v>44862</v>
      </c>
      <c r="I91" s="79">
        <v>1118.3</v>
      </c>
      <c r="J91" s="59">
        <v>16</v>
      </c>
    </row>
    <row r="92" spans="2:10" s="23" customFormat="1" x14ac:dyDescent="0.25">
      <c r="B92" s="64"/>
      <c r="C92" s="58" t="s">
        <v>102</v>
      </c>
      <c r="D92" s="60">
        <v>44725</v>
      </c>
      <c r="E92" s="54"/>
      <c r="F92" s="80"/>
      <c r="G92" s="80" t="s">
        <v>110</v>
      </c>
      <c r="H92" s="60">
        <v>44725</v>
      </c>
      <c r="I92" s="79">
        <v>975.2</v>
      </c>
      <c r="J92" s="59">
        <v>44</v>
      </c>
    </row>
    <row r="93" spans="2:10" s="4" customFormat="1" ht="14.25" outlineLevel="1" x14ac:dyDescent="0.2">
      <c r="B93" s="62"/>
      <c r="C93" s="19"/>
      <c r="D93" s="19"/>
      <c r="E93" s="20"/>
      <c r="F93" s="20"/>
      <c r="G93" s="21"/>
      <c r="H93" s="19"/>
      <c r="I93" s="22"/>
      <c r="J93" s="104"/>
    </row>
    <row r="94" spans="2:10" s="23" customFormat="1" x14ac:dyDescent="0.25">
      <c r="B94" s="63">
        <v>627</v>
      </c>
      <c r="C94" s="36" t="s">
        <v>38</v>
      </c>
      <c r="D94" s="36"/>
      <c r="E94" s="37"/>
      <c r="F94" s="37"/>
      <c r="G94" s="36" t="s">
        <v>51</v>
      </c>
      <c r="H94" s="36"/>
      <c r="I94" s="44">
        <f>SUM(I86:I93)</f>
        <v>2818.8</v>
      </c>
      <c r="J94" s="107"/>
    </row>
    <row r="95" spans="2:10" s="4" customFormat="1" ht="14.25" outlineLevel="1" x14ac:dyDescent="0.2">
      <c r="B95" s="62"/>
      <c r="C95" s="19"/>
      <c r="D95" s="19"/>
      <c r="E95" s="20"/>
      <c r="F95" s="20"/>
      <c r="G95" s="21"/>
      <c r="H95" s="19"/>
      <c r="I95" s="22"/>
      <c r="J95" s="104"/>
    </row>
    <row r="96" spans="2:10" s="4" customFormat="1" outlineLevel="1" x14ac:dyDescent="0.2">
      <c r="B96" s="62"/>
      <c r="C96" s="50" t="s">
        <v>211</v>
      </c>
      <c r="D96" s="50">
        <v>44890</v>
      </c>
      <c r="E96" s="51" t="s">
        <v>212</v>
      </c>
      <c r="F96" s="51" t="s">
        <v>213</v>
      </c>
      <c r="G96" s="53" t="s">
        <v>210</v>
      </c>
      <c r="H96" s="50">
        <v>44890</v>
      </c>
      <c r="I96" s="43">
        <v>27.45</v>
      </c>
      <c r="J96" s="114">
        <v>115</v>
      </c>
    </row>
    <row r="97" spans="2:10" s="4" customFormat="1" outlineLevel="1" x14ac:dyDescent="0.2">
      <c r="B97" s="62"/>
      <c r="C97" s="50" t="s">
        <v>180</v>
      </c>
      <c r="D97" s="50">
        <v>44833</v>
      </c>
      <c r="E97" s="51" t="s">
        <v>181</v>
      </c>
      <c r="F97" s="51"/>
      <c r="G97" s="53" t="s">
        <v>210</v>
      </c>
      <c r="H97" s="50">
        <v>44833</v>
      </c>
      <c r="I97" s="43">
        <v>52.3</v>
      </c>
      <c r="J97" s="114">
        <v>95</v>
      </c>
    </row>
    <row r="98" spans="2:10" s="4" customFormat="1" outlineLevel="1" x14ac:dyDescent="0.25">
      <c r="B98" s="62"/>
      <c r="C98" s="50" t="s">
        <v>182</v>
      </c>
      <c r="D98" s="50">
        <v>44622</v>
      </c>
      <c r="E98" s="80"/>
      <c r="F98" s="51" t="s">
        <v>183</v>
      </c>
      <c r="G98" s="53" t="s">
        <v>210</v>
      </c>
      <c r="H98" s="50">
        <v>44622</v>
      </c>
      <c r="I98" s="43">
        <v>35.4</v>
      </c>
      <c r="J98" s="114">
        <v>96</v>
      </c>
    </row>
    <row r="99" spans="2:10" s="4" customFormat="1" outlineLevel="1" x14ac:dyDescent="0.2">
      <c r="B99" s="62"/>
      <c r="C99" s="50" t="s">
        <v>184</v>
      </c>
      <c r="D99" s="50">
        <v>44893</v>
      </c>
      <c r="E99" s="51">
        <v>8857</v>
      </c>
      <c r="F99" s="51" t="s">
        <v>185</v>
      </c>
      <c r="G99" s="53" t="s">
        <v>210</v>
      </c>
      <c r="H99" s="50">
        <v>44893</v>
      </c>
      <c r="I99" s="43">
        <v>11.97</v>
      </c>
      <c r="J99" s="114">
        <v>97</v>
      </c>
    </row>
    <row r="100" spans="2:10" s="4" customFormat="1" outlineLevel="1" x14ac:dyDescent="0.2">
      <c r="B100" s="62"/>
      <c r="C100" s="50" t="s">
        <v>186</v>
      </c>
      <c r="D100" s="50">
        <v>44852</v>
      </c>
      <c r="E100" s="51" t="s">
        <v>187</v>
      </c>
      <c r="F100" s="51" t="s">
        <v>188</v>
      </c>
      <c r="G100" s="53" t="s">
        <v>210</v>
      </c>
      <c r="H100" s="50">
        <v>44852</v>
      </c>
      <c r="I100" s="43">
        <v>4.95</v>
      </c>
      <c r="J100" s="114">
        <v>98</v>
      </c>
    </row>
    <row r="101" spans="2:10" s="4" customFormat="1" outlineLevel="1" x14ac:dyDescent="0.2">
      <c r="B101" s="62"/>
      <c r="C101" s="50" t="s">
        <v>189</v>
      </c>
      <c r="D101" s="50">
        <v>44596</v>
      </c>
      <c r="E101" s="51">
        <v>1013313</v>
      </c>
      <c r="F101" s="51" t="s">
        <v>215</v>
      </c>
      <c r="G101" s="53" t="s">
        <v>210</v>
      </c>
      <c r="H101" s="50">
        <v>44596</v>
      </c>
      <c r="I101" s="43">
        <v>39.6</v>
      </c>
      <c r="J101" s="114">
        <v>99</v>
      </c>
    </row>
    <row r="102" spans="2:10" s="4" customFormat="1" outlineLevel="1" x14ac:dyDescent="0.2">
      <c r="B102" s="62"/>
      <c r="C102" s="50" t="s">
        <v>190</v>
      </c>
      <c r="D102" s="50">
        <v>44886</v>
      </c>
      <c r="E102" s="51"/>
      <c r="F102" s="51" t="s">
        <v>191</v>
      </c>
      <c r="G102" s="53" t="s">
        <v>210</v>
      </c>
      <c r="H102" s="50">
        <v>44886</v>
      </c>
      <c r="I102" s="43">
        <v>203</v>
      </c>
      <c r="J102" s="114">
        <v>100</v>
      </c>
    </row>
    <row r="103" spans="2:10" s="4" customFormat="1" outlineLevel="1" x14ac:dyDescent="0.2">
      <c r="B103" s="62"/>
      <c r="C103" s="50" t="s">
        <v>192</v>
      </c>
      <c r="D103" s="50">
        <v>44631</v>
      </c>
      <c r="E103" s="51"/>
      <c r="F103" s="51"/>
      <c r="G103" s="53" t="s">
        <v>210</v>
      </c>
      <c r="H103" s="50">
        <v>44631</v>
      </c>
      <c r="I103" s="43">
        <v>27.2</v>
      </c>
      <c r="J103" s="114">
        <v>101</v>
      </c>
    </row>
    <row r="104" spans="2:10" s="4" customFormat="1" outlineLevel="1" x14ac:dyDescent="0.2">
      <c r="B104" s="62"/>
      <c r="C104" s="50" t="s">
        <v>193</v>
      </c>
      <c r="D104" s="50">
        <v>44726</v>
      </c>
      <c r="E104" s="51">
        <v>104</v>
      </c>
      <c r="F104" s="51" t="s">
        <v>194</v>
      </c>
      <c r="G104" s="53" t="s">
        <v>210</v>
      </c>
      <c r="H104" s="50">
        <v>44726</v>
      </c>
      <c r="I104" s="43">
        <v>9.0299999999999994</v>
      </c>
      <c r="J104" s="114">
        <v>102</v>
      </c>
    </row>
    <row r="105" spans="2:10" s="4" customFormat="1" outlineLevel="1" x14ac:dyDescent="0.2">
      <c r="B105" s="62"/>
      <c r="C105" s="50" t="s">
        <v>193</v>
      </c>
      <c r="D105" s="50">
        <v>44610</v>
      </c>
      <c r="E105" s="51">
        <v>77</v>
      </c>
      <c r="F105" s="51" t="s">
        <v>194</v>
      </c>
      <c r="G105" s="53" t="s">
        <v>210</v>
      </c>
      <c r="H105" s="50">
        <v>44610</v>
      </c>
      <c r="I105" s="43">
        <v>68.069999999999993</v>
      </c>
      <c r="J105" s="114">
        <v>103</v>
      </c>
    </row>
    <row r="106" spans="2:10" s="4" customFormat="1" outlineLevel="1" x14ac:dyDescent="0.2">
      <c r="B106" s="62"/>
      <c r="C106" s="50" t="s">
        <v>193</v>
      </c>
      <c r="D106" s="50">
        <v>44764</v>
      </c>
      <c r="E106" s="51">
        <v>144</v>
      </c>
      <c r="F106" s="51" t="s">
        <v>194</v>
      </c>
      <c r="G106" s="53" t="s">
        <v>210</v>
      </c>
      <c r="H106" s="50">
        <v>44764</v>
      </c>
      <c r="I106" s="43">
        <v>37.4</v>
      </c>
      <c r="J106" s="114">
        <v>104</v>
      </c>
    </row>
    <row r="107" spans="2:10" s="4" customFormat="1" outlineLevel="1" x14ac:dyDescent="0.2">
      <c r="B107" s="62"/>
      <c r="C107" s="50" t="s">
        <v>195</v>
      </c>
      <c r="D107" s="50">
        <v>44897</v>
      </c>
      <c r="E107" s="51"/>
      <c r="F107" s="51" t="s">
        <v>196</v>
      </c>
      <c r="G107" s="53" t="s">
        <v>210</v>
      </c>
      <c r="H107" s="50">
        <v>44897</v>
      </c>
      <c r="I107" s="43">
        <v>25.6</v>
      </c>
      <c r="J107" s="114">
        <v>105</v>
      </c>
    </row>
    <row r="108" spans="2:10" s="4" customFormat="1" outlineLevel="1" x14ac:dyDescent="0.2">
      <c r="B108" s="62"/>
      <c r="C108" s="50" t="s">
        <v>195</v>
      </c>
      <c r="D108" s="50">
        <v>44701</v>
      </c>
      <c r="E108" s="51"/>
      <c r="F108" s="51" t="s">
        <v>196</v>
      </c>
      <c r="G108" s="53" t="s">
        <v>210</v>
      </c>
      <c r="H108" s="50">
        <v>44701</v>
      </c>
      <c r="I108" s="43">
        <v>325.10000000000002</v>
      </c>
      <c r="J108" s="114">
        <v>106</v>
      </c>
    </row>
    <row r="109" spans="2:10" s="4" customFormat="1" outlineLevel="1" x14ac:dyDescent="0.2">
      <c r="B109" s="62"/>
      <c r="C109" s="50" t="s">
        <v>197</v>
      </c>
      <c r="D109" s="50">
        <v>44640</v>
      </c>
      <c r="E109" s="51">
        <v>25576</v>
      </c>
      <c r="F109" s="51" t="s">
        <v>215</v>
      </c>
      <c r="G109" s="53" t="s">
        <v>210</v>
      </c>
      <c r="H109" s="50">
        <v>44640</v>
      </c>
      <c r="I109" s="43">
        <v>134.30000000000001</v>
      </c>
      <c r="J109" s="114">
        <v>107</v>
      </c>
    </row>
    <row r="110" spans="2:10" s="4" customFormat="1" outlineLevel="1" x14ac:dyDescent="0.2">
      <c r="B110" s="62"/>
      <c r="C110" s="50" t="s">
        <v>197</v>
      </c>
      <c r="D110" s="50">
        <v>44644</v>
      </c>
      <c r="E110" s="51">
        <v>25585</v>
      </c>
      <c r="F110" s="51" t="s">
        <v>215</v>
      </c>
      <c r="G110" s="53" t="s">
        <v>210</v>
      </c>
      <c r="H110" s="50">
        <v>44644</v>
      </c>
      <c r="I110" s="43">
        <v>116.7</v>
      </c>
      <c r="J110" s="114">
        <v>108</v>
      </c>
    </row>
    <row r="111" spans="2:10" s="4" customFormat="1" outlineLevel="1" x14ac:dyDescent="0.2">
      <c r="B111" s="62"/>
      <c r="C111" s="50" t="s">
        <v>198</v>
      </c>
      <c r="D111" s="50">
        <v>44650</v>
      </c>
      <c r="E111" s="51">
        <v>426709</v>
      </c>
      <c r="F111" s="51" t="s">
        <v>199</v>
      </c>
      <c r="G111" s="53" t="s">
        <v>210</v>
      </c>
      <c r="H111" s="50">
        <v>44650</v>
      </c>
      <c r="I111" s="43">
        <v>10.6</v>
      </c>
      <c r="J111" s="114">
        <v>109</v>
      </c>
    </row>
    <row r="112" spans="2:10" s="4" customFormat="1" outlineLevel="1" x14ac:dyDescent="0.2">
      <c r="B112" s="62"/>
      <c r="C112" s="50" t="s">
        <v>198</v>
      </c>
      <c r="D112" s="50">
        <v>44609</v>
      </c>
      <c r="E112" s="51">
        <v>420704</v>
      </c>
      <c r="F112" s="51" t="s">
        <v>199</v>
      </c>
      <c r="G112" s="53" t="s">
        <v>210</v>
      </c>
      <c r="H112" s="50">
        <v>44609</v>
      </c>
      <c r="I112" s="43">
        <v>7</v>
      </c>
      <c r="J112" s="114">
        <v>110</v>
      </c>
    </row>
    <row r="113" spans="2:10" s="4" customFormat="1" outlineLevel="1" x14ac:dyDescent="0.2">
      <c r="B113" s="62"/>
      <c r="C113" s="50" t="s">
        <v>202</v>
      </c>
      <c r="D113" s="50">
        <v>44712</v>
      </c>
      <c r="E113" s="51" t="s">
        <v>201</v>
      </c>
      <c r="F113" s="51" t="s">
        <v>200</v>
      </c>
      <c r="G113" s="53" t="s">
        <v>210</v>
      </c>
      <c r="H113" s="50">
        <v>44712</v>
      </c>
      <c r="I113" s="43">
        <v>26</v>
      </c>
      <c r="J113" s="114">
        <v>111</v>
      </c>
    </row>
    <row r="114" spans="2:10" s="4" customFormat="1" outlineLevel="1" x14ac:dyDescent="0.2">
      <c r="B114" s="62"/>
      <c r="C114" s="50" t="s">
        <v>203</v>
      </c>
      <c r="D114" s="50">
        <v>44726</v>
      </c>
      <c r="E114" s="51"/>
      <c r="F114" s="51" t="s">
        <v>204</v>
      </c>
      <c r="G114" s="53" t="s">
        <v>210</v>
      </c>
      <c r="H114" s="50">
        <v>44726</v>
      </c>
      <c r="I114" s="43">
        <v>64.3</v>
      </c>
      <c r="J114" s="114">
        <v>112</v>
      </c>
    </row>
    <row r="115" spans="2:10" s="4" customFormat="1" outlineLevel="1" x14ac:dyDescent="0.2">
      <c r="B115" s="62"/>
      <c r="C115" s="50" t="s">
        <v>205</v>
      </c>
      <c r="D115" s="50">
        <v>44610</v>
      </c>
      <c r="E115" s="51" t="s">
        <v>206</v>
      </c>
      <c r="F115" s="51" t="s">
        <v>207</v>
      </c>
      <c r="G115" s="53" t="s">
        <v>210</v>
      </c>
      <c r="H115" s="50">
        <v>44610</v>
      </c>
      <c r="I115" s="43">
        <v>24.63</v>
      </c>
      <c r="J115" s="114">
        <v>113</v>
      </c>
    </row>
    <row r="116" spans="2:10" s="4" customFormat="1" outlineLevel="1" x14ac:dyDescent="0.2">
      <c r="B116" s="62"/>
      <c r="C116" s="50" t="s">
        <v>205</v>
      </c>
      <c r="D116" s="50">
        <v>44726</v>
      </c>
      <c r="E116" s="51" t="s">
        <v>209</v>
      </c>
      <c r="F116" s="51" t="s">
        <v>207</v>
      </c>
      <c r="G116" s="53" t="s">
        <v>210</v>
      </c>
      <c r="H116" s="50" t="s">
        <v>208</v>
      </c>
      <c r="I116" s="43">
        <v>47.02</v>
      </c>
      <c r="J116" s="114">
        <v>114</v>
      </c>
    </row>
    <row r="117" spans="2:10" s="4" customFormat="1" outlineLevel="1" x14ac:dyDescent="0.2">
      <c r="B117" s="62"/>
      <c r="C117" s="53" t="s">
        <v>158</v>
      </c>
      <c r="D117" s="50">
        <v>44689</v>
      </c>
      <c r="E117" s="51">
        <v>9696</v>
      </c>
      <c r="F117" s="51"/>
      <c r="G117" s="50" t="s">
        <v>166</v>
      </c>
      <c r="H117" s="50">
        <v>44689</v>
      </c>
      <c r="I117" s="43">
        <v>6.35</v>
      </c>
      <c r="J117" s="59">
        <v>84</v>
      </c>
    </row>
    <row r="118" spans="2:10" s="4" customFormat="1" outlineLevel="1" x14ac:dyDescent="0.2">
      <c r="B118" s="62"/>
      <c r="C118" s="53" t="s">
        <v>159</v>
      </c>
      <c r="D118" s="50">
        <v>44876</v>
      </c>
      <c r="E118" s="51" t="s">
        <v>160</v>
      </c>
      <c r="F118" s="51"/>
      <c r="G118" s="53" t="s">
        <v>162</v>
      </c>
      <c r="H118" s="50">
        <v>44876</v>
      </c>
      <c r="I118" s="43">
        <v>33.31</v>
      </c>
      <c r="J118" s="59">
        <v>85</v>
      </c>
    </row>
    <row r="119" spans="2:10" s="4" customFormat="1" outlineLevel="1" x14ac:dyDescent="0.2">
      <c r="B119" s="62"/>
      <c r="C119" s="53" t="s">
        <v>164</v>
      </c>
      <c r="D119" s="50">
        <v>44794</v>
      </c>
      <c r="E119" s="51">
        <v>34054</v>
      </c>
      <c r="F119" s="51" t="s">
        <v>165</v>
      </c>
      <c r="G119" s="53" t="s">
        <v>166</v>
      </c>
      <c r="H119" s="50">
        <v>44794</v>
      </c>
      <c r="I119" s="43">
        <v>20</v>
      </c>
      <c r="J119" s="59">
        <v>86</v>
      </c>
    </row>
    <row r="120" spans="2:10" s="4" customFormat="1" outlineLevel="1" x14ac:dyDescent="0.2">
      <c r="B120" s="62"/>
      <c r="C120" s="53" t="s">
        <v>167</v>
      </c>
      <c r="D120" s="50">
        <v>44793</v>
      </c>
      <c r="E120" s="51">
        <v>341407211</v>
      </c>
      <c r="F120" s="51"/>
      <c r="G120" s="53" t="s">
        <v>166</v>
      </c>
      <c r="H120" s="50">
        <v>44793</v>
      </c>
      <c r="I120" s="43">
        <v>20.9</v>
      </c>
      <c r="J120" s="59">
        <v>87</v>
      </c>
    </row>
    <row r="121" spans="2:10" s="4" customFormat="1" outlineLevel="1" x14ac:dyDescent="0.2">
      <c r="B121" s="62"/>
      <c r="C121" s="50" t="s">
        <v>168</v>
      </c>
      <c r="D121" s="50">
        <v>44785</v>
      </c>
      <c r="E121" s="51">
        <v>645</v>
      </c>
      <c r="F121" s="51" t="s">
        <v>169</v>
      </c>
      <c r="G121" s="53" t="s">
        <v>166</v>
      </c>
      <c r="H121" s="50">
        <v>44785</v>
      </c>
      <c r="I121" s="43">
        <v>18.850000000000001</v>
      </c>
      <c r="J121" s="114">
        <v>88</v>
      </c>
    </row>
    <row r="122" spans="2:10" s="4" customFormat="1" outlineLevel="1" x14ac:dyDescent="0.2">
      <c r="B122" s="62"/>
      <c r="C122" s="50" t="s">
        <v>170</v>
      </c>
      <c r="D122" s="50">
        <v>44777</v>
      </c>
      <c r="E122" s="51">
        <v>5537</v>
      </c>
      <c r="F122" s="51" t="s">
        <v>171</v>
      </c>
      <c r="G122" s="53" t="s">
        <v>166</v>
      </c>
      <c r="H122" s="50">
        <v>44777</v>
      </c>
      <c r="I122" s="43">
        <v>19.25</v>
      </c>
      <c r="J122" s="114">
        <v>89</v>
      </c>
    </row>
    <row r="123" spans="2:10" s="4" customFormat="1" outlineLevel="1" x14ac:dyDescent="0.2">
      <c r="B123" s="62"/>
      <c r="C123" s="50" t="s">
        <v>174</v>
      </c>
      <c r="D123" s="50">
        <v>44852</v>
      </c>
      <c r="E123" s="51">
        <v>8667</v>
      </c>
      <c r="F123" s="51" t="s">
        <v>175</v>
      </c>
      <c r="G123" s="53" t="s">
        <v>166</v>
      </c>
      <c r="H123" s="50">
        <v>44852</v>
      </c>
      <c r="I123" s="43">
        <v>4.55</v>
      </c>
      <c r="J123" s="114">
        <v>91</v>
      </c>
    </row>
    <row r="124" spans="2:10" s="4" customFormat="1" outlineLevel="1" x14ac:dyDescent="0.2">
      <c r="B124" s="62"/>
      <c r="C124" s="50" t="s">
        <v>176</v>
      </c>
      <c r="D124" s="50">
        <v>44699</v>
      </c>
      <c r="E124" s="51">
        <v>49282</v>
      </c>
      <c r="F124" s="51"/>
      <c r="G124" s="53" t="s">
        <v>177</v>
      </c>
      <c r="H124" s="50">
        <v>44699</v>
      </c>
      <c r="I124" s="43">
        <v>11.35</v>
      </c>
      <c r="J124" s="114">
        <v>92</v>
      </c>
    </row>
    <row r="125" spans="2:10" s="4" customFormat="1" outlineLevel="1" x14ac:dyDescent="0.2">
      <c r="B125" s="62"/>
      <c r="C125" s="50" t="s">
        <v>176</v>
      </c>
      <c r="D125" s="50"/>
      <c r="E125" s="51" t="s">
        <v>178</v>
      </c>
      <c r="F125" s="51"/>
      <c r="G125" s="53" t="s">
        <v>177</v>
      </c>
      <c r="H125" s="50"/>
      <c r="I125" s="43">
        <v>11.35</v>
      </c>
      <c r="J125" s="114">
        <v>93</v>
      </c>
    </row>
    <row r="126" spans="2:10" s="4" customFormat="1" outlineLevel="1" x14ac:dyDescent="0.2">
      <c r="B126" s="62"/>
      <c r="C126" s="50" t="s">
        <v>172</v>
      </c>
      <c r="D126" s="50">
        <v>44730</v>
      </c>
      <c r="E126" s="51">
        <v>184625</v>
      </c>
      <c r="F126" s="51"/>
      <c r="G126" s="53" t="s">
        <v>173</v>
      </c>
      <c r="H126" s="50">
        <v>44730</v>
      </c>
      <c r="I126" s="43">
        <v>17</v>
      </c>
      <c r="J126" s="114">
        <v>90</v>
      </c>
    </row>
    <row r="127" spans="2:10" s="4" customFormat="1" outlineLevel="1" x14ac:dyDescent="0.2">
      <c r="B127" s="62"/>
      <c r="C127" s="50" t="s">
        <v>147</v>
      </c>
      <c r="D127" s="50">
        <v>44739</v>
      </c>
      <c r="E127" s="51" t="s">
        <v>148</v>
      </c>
      <c r="F127" s="51"/>
      <c r="G127" s="53" t="s">
        <v>210</v>
      </c>
      <c r="H127" s="50">
        <v>44739</v>
      </c>
      <c r="I127" s="43">
        <v>74</v>
      </c>
      <c r="J127" s="114" t="s">
        <v>149</v>
      </c>
    </row>
    <row r="128" spans="2:10" s="4" customFormat="1" outlineLevel="1" x14ac:dyDescent="0.2">
      <c r="B128" s="62"/>
      <c r="C128" s="50" t="s">
        <v>139</v>
      </c>
      <c r="D128" s="50">
        <v>44742</v>
      </c>
      <c r="E128" s="51">
        <v>16710</v>
      </c>
      <c r="F128" s="51"/>
      <c r="G128" s="53" t="s">
        <v>210</v>
      </c>
      <c r="H128" s="50">
        <v>44742</v>
      </c>
      <c r="I128" s="43">
        <v>70</v>
      </c>
      <c r="J128" s="114" t="s">
        <v>146</v>
      </c>
    </row>
    <row r="129" spans="2:10" s="4" customFormat="1" outlineLevel="1" x14ac:dyDescent="0.25">
      <c r="B129" s="62"/>
      <c r="C129" s="80" t="s">
        <v>139</v>
      </c>
      <c r="D129" s="52">
        <v>44636</v>
      </c>
      <c r="E129" s="80">
        <v>16775</v>
      </c>
      <c r="F129" s="80"/>
      <c r="G129" s="80" t="s">
        <v>140</v>
      </c>
      <c r="H129" s="52">
        <v>44636</v>
      </c>
      <c r="I129" s="95">
        <v>60</v>
      </c>
      <c r="J129" s="110">
        <v>74</v>
      </c>
    </row>
    <row r="130" spans="2:10" s="4" customFormat="1" outlineLevel="1" x14ac:dyDescent="0.25">
      <c r="B130" s="62"/>
      <c r="C130" s="80" t="s">
        <v>141</v>
      </c>
      <c r="D130" s="52">
        <v>44884</v>
      </c>
      <c r="E130" s="80">
        <v>7431</v>
      </c>
      <c r="F130" s="80"/>
      <c r="G130" s="80" t="s">
        <v>140</v>
      </c>
      <c r="H130" s="52">
        <v>44884</v>
      </c>
      <c r="I130" s="95">
        <v>12</v>
      </c>
      <c r="J130" s="110">
        <v>75</v>
      </c>
    </row>
    <row r="131" spans="2:10" s="4" customFormat="1" outlineLevel="1" x14ac:dyDescent="0.25">
      <c r="B131" s="62"/>
      <c r="C131" s="53" t="s">
        <v>139</v>
      </c>
      <c r="D131" s="97">
        <v>44862</v>
      </c>
      <c r="E131" s="80">
        <v>16783</v>
      </c>
      <c r="F131" s="51"/>
      <c r="G131" s="50" t="s">
        <v>140</v>
      </c>
      <c r="H131" s="97">
        <v>44862</v>
      </c>
      <c r="I131" s="43">
        <v>60</v>
      </c>
      <c r="J131" s="110">
        <v>76</v>
      </c>
    </row>
    <row r="132" spans="2:10" s="4" customFormat="1" ht="14.25" outlineLevel="1" x14ac:dyDescent="0.2">
      <c r="B132" s="62"/>
      <c r="C132" s="19"/>
      <c r="D132" s="19"/>
      <c r="E132" s="20"/>
      <c r="F132" s="20"/>
      <c r="G132" s="21"/>
      <c r="H132" s="19"/>
      <c r="I132" s="22"/>
      <c r="J132" s="104"/>
    </row>
    <row r="133" spans="2:10" s="23" customFormat="1" x14ac:dyDescent="0.25">
      <c r="B133" s="63">
        <v>6271</v>
      </c>
      <c r="C133" s="36" t="s">
        <v>39</v>
      </c>
      <c r="D133" s="36"/>
      <c r="E133" s="37"/>
      <c r="F133" s="37"/>
      <c r="G133" s="36" t="s">
        <v>39</v>
      </c>
      <c r="H133" s="36"/>
      <c r="I133" s="44">
        <f>SUM(I95:I132)</f>
        <v>1736.5299999999995</v>
      </c>
      <c r="J133" s="107"/>
    </row>
    <row r="134" spans="2:10" s="4" customFormat="1" ht="14.25" outlineLevel="1" x14ac:dyDescent="0.2">
      <c r="B134" s="62"/>
      <c r="C134" s="19"/>
      <c r="D134" s="19"/>
      <c r="E134" s="20"/>
      <c r="F134" s="20"/>
      <c r="G134" s="21"/>
      <c r="H134" s="19"/>
      <c r="I134" s="22"/>
      <c r="J134" s="104"/>
    </row>
    <row r="135" spans="2:10" s="4" customFormat="1" ht="14.25" outlineLevel="1" x14ac:dyDescent="0.2">
      <c r="B135" s="62"/>
      <c r="C135" s="19"/>
      <c r="D135" s="19"/>
      <c r="E135" s="20"/>
      <c r="F135" s="20"/>
      <c r="G135" s="21"/>
      <c r="H135" s="19"/>
      <c r="I135" s="22"/>
      <c r="J135" s="104"/>
    </row>
    <row r="136" spans="2:10" s="23" customFormat="1" x14ac:dyDescent="0.25">
      <c r="B136" s="63">
        <v>6272</v>
      </c>
      <c r="C136" s="36" t="s">
        <v>52</v>
      </c>
      <c r="D136" s="36"/>
      <c r="E136" s="37"/>
      <c r="F136" s="37"/>
      <c r="G136" s="36" t="s">
        <v>52</v>
      </c>
      <c r="H136" s="36"/>
      <c r="I136" s="44">
        <f>SUM(I134:I135)</f>
        <v>0</v>
      </c>
      <c r="J136" s="107"/>
    </row>
    <row r="137" spans="2:10" s="4" customFormat="1" ht="14.25" outlineLevel="1" x14ac:dyDescent="0.2">
      <c r="B137" s="62"/>
      <c r="C137" s="19"/>
      <c r="D137" s="19"/>
      <c r="E137" s="20"/>
      <c r="F137" s="20"/>
      <c r="G137" s="21"/>
      <c r="H137" s="19"/>
      <c r="I137" s="22"/>
      <c r="J137" s="104"/>
    </row>
    <row r="138" spans="2:10" s="4" customFormat="1" outlineLevel="1" x14ac:dyDescent="0.2">
      <c r="B138" s="62"/>
      <c r="C138" s="53" t="s">
        <v>81</v>
      </c>
      <c r="D138" s="50">
        <v>44897</v>
      </c>
      <c r="E138" s="51" t="s">
        <v>76</v>
      </c>
      <c r="F138" s="51" t="s">
        <v>112</v>
      </c>
      <c r="G138" s="53" t="s">
        <v>81</v>
      </c>
      <c r="H138" s="50">
        <v>44897</v>
      </c>
      <c r="I138" s="43">
        <v>20.95</v>
      </c>
      <c r="J138" s="59">
        <v>4</v>
      </c>
    </row>
    <row r="139" spans="2:10" s="4" customFormat="1" outlineLevel="1" x14ac:dyDescent="0.2">
      <c r="B139" s="62"/>
      <c r="C139" s="53" t="s">
        <v>81</v>
      </c>
      <c r="D139" s="50">
        <v>44866</v>
      </c>
      <c r="E139" s="51" t="s">
        <v>76</v>
      </c>
      <c r="F139" s="51" t="s">
        <v>112</v>
      </c>
      <c r="G139" s="53" t="s">
        <v>81</v>
      </c>
      <c r="H139" s="50">
        <v>44866</v>
      </c>
      <c r="I139" s="43">
        <v>20.95</v>
      </c>
      <c r="J139" s="59">
        <v>14</v>
      </c>
    </row>
    <row r="140" spans="2:10" s="4" customFormat="1" outlineLevel="1" x14ac:dyDescent="0.2">
      <c r="B140" s="62"/>
      <c r="C140" s="53" t="s">
        <v>81</v>
      </c>
      <c r="D140" s="50">
        <v>44839</v>
      </c>
      <c r="E140" s="51" t="s">
        <v>76</v>
      </c>
      <c r="F140" s="51" t="s">
        <v>112</v>
      </c>
      <c r="G140" s="53" t="s">
        <v>81</v>
      </c>
      <c r="H140" s="50">
        <v>44839</v>
      </c>
      <c r="I140" s="43">
        <v>20.95</v>
      </c>
      <c r="J140" s="59">
        <v>19</v>
      </c>
    </row>
    <row r="141" spans="2:10" s="4" customFormat="1" outlineLevel="1" x14ac:dyDescent="0.2">
      <c r="B141" s="62"/>
      <c r="C141" s="53" t="s">
        <v>81</v>
      </c>
      <c r="D141" s="50">
        <v>44805</v>
      </c>
      <c r="E141" s="51" t="s">
        <v>76</v>
      </c>
      <c r="F141" s="51" t="s">
        <v>112</v>
      </c>
      <c r="G141" s="53" t="s">
        <v>81</v>
      </c>
      <c r="H141" s="50">
        <v>44805</v>
      </c>
      <c r="I141" s="43">
        <v>20.95</v>
      </c>
      <c r="J141" s="59">
        <v>25</v>
      </c>
    </row>
    <row r="142" spans="2:10" s="4" customFormat="1" outlineLevel="1" x14ac:dyDescent="0.25">
      <c r="B142" s="62"/>
      <c r="C142" s="53" t="s">
        <v>81</v>
      </c>
      <c r="D142" s="50">
        <v>44775</v>
      </c>
      <c r="E142" s="87" t="s">
        <v>113</v>
      </c>
      <c r="F142" s="51" t="s">
        <v>112</v>
      </c>
      <c r="G142" s="53" t="s">
        <v>81</v>
      </c>
      <c r="H142" s="50">
        <v>44775</v>
      </c>
      <c r="I142" s="43">
        <v>20.95</v>
      </c>
      <c r="J142" s="59">
        <v>30</v>
      </c>
    </row>
    <row r="143" spans="2:10" s="4" customFormat="1" outlineLevel="1" x14ac:dyDescent="0.2">
      <c r="B143" s="62"/>
      <c r="C143" s="53" t="s">
        <v>81</v>
      </c>
      <c r="D143" s="50">
        <v>44746</v>
      </c>
      <c r="E143" s="51" t="s">
        <v>76</v>
      </c>
      <c r="F143" s="51" t="s">
        <v>112</v>
      </c>
      <c r="G143" s="53" t="s">
        <v>81</v>
      </c>
      <c r="H143" s="50">
        <v>44746</v>
      </c>
      <c r="I143" s="43">
        <v>20.95</v>
      </c>
      <c r="J143" s="59">
        <v>36</v>
      </c>
    </row>
    <row r="144" spans="2:10" s="4" customFormat="1" outlineLevel="1" x14ac:dyDescent="0.2">
      <c r="B144" s="62"/>
      <c r="C144" s="53" t="s">
        <v>81</v>
      </c>
      <c r="D144" s="50">
        <v>44684</v>
      </c>
      <c r="E144" s="51" t="s">
        <v>76</v>
      </c>
      <c r="F144" s="51" t="s">
        <v>112</v>
      </c>
      <c r="G144" s="53" t="s">
        <v>81</v>
      </c>
      <c r="H144" s="50">
        <v>44684</v>
      </c>
      <c r="I144" s="43">
        <v>20.95</v>
      </c>
      <c r="J144" s="59">
        <v>48</v>
      </c>
    </row>
    <row r="145" spans="2:10" s="4" customFormat="1" outlineLevel="1" x14ac:dyDescent="0.2">
      <c r="B145" s="62"/>
      <c r="C145" s="53" t="s">
        <v>81</v>
      </c>
      <c r="D145" s="50">
        <v>44652</v>
      </c>
      <c r="E145" s="51" t="s">
        <v>76</v>
      </c>
      <c r="F145" s="51" t="s">
        <v>112</v>
      </c>
      <c r="G145" s="53" t="s">
        <v>81</v>
      </c>
      <c r="H145" s="50">
        <v>44652</v>
      </c>
      <c r="I145" s="43">
        <v>20.95</v>
      </c>
      <c r="J145" s="59">
        <v>54</v>
      </c>
    </row>
    <row r="146" spans="2:10" s="4" customFormat="1" outlineLevel="1" x14ac:dyDescent="0.2">
      <c r="B146" s="62"/>
      <c r="C146" s="53" t="s">
        <v>81</v>
      </c>
      <c r="D146" s="50">
        <v>44624</v>
      </c>
      <c r="E146" s="51" t="s">
        <v>76</v>
      </c>
      <c r="F146" s="51" t="s">
        <v>112</v>
      </c>
      <c r="G146" s="53" t="s">
        <v>81</v>
      </c>
      <c r="H146" s="50">
        <v>44624</v>
      </c>
      <c r="I146" s="43">
        <v>20.95</v>
      </c>
      <c r="J146" s="59">
        <v>62</v>
      </c>
    </row>
    <row r="147" spans="2:10" s="4" customFormat="1" outlineLevel="1" x14ac:dyDescent="0.2">
      <c r="B147" s="62"/>
      <c r="C147" s="53" t="s">
        <v>81</v>
      </c>
      <c r="D147" s="50">
        <v>44594</v>
      </c>
      <c r="E147" s="51" t="s">
        <v>76</v>
      </c>
      <c r="F147" s="51" t="s">
        <v>112</v>
      </c>
      <c r="G147" s="53" t="s">
        <v>81</v>
      </c>
      <c r="H147" s="50">
        <v>44594</v>
      </c>
      <c r="I147" s="43">
        <v>33.049999999999997</v>
      </c>
      <c r="J147" s="59">
        <v>67</v>
      </c>
    </row>
    <row r="148" spans="2:10" s="4" customFormat="1" outlineLevel="1" x14ac:dyDescent="0.2">
      <c r="B148" s="62"/>
      <c r="C148" s="53" t="s">
        <v>81</v>
      </c>
      <c r="D148" s="50">
        <v>44564</v>
      </c>
      <c r="E148" s="51" t="s">
        <v>76</v>
      </c>
      <c r="F148" s="55" t="s">
        <v>111</v>
      </c>
      <c r="G148" s="53" t="s">
        <v>81</v>
      </c>
      <c r="H148" s="50">
        <v>44564</v>
      </c>
      <c r="I148" s="43">
        <v>20.95</v>
      </c>
      <c r="J148" s="59">
        <v>71</v>
      </c>
    </row>
    <row r="149" spans="2:10" s="4" customFormat="1" ht="14.25" outlineLevel="1" x14ac:dyDescent="0.2">
      <c r="B149" s="62"/>
      <c r="C149" s="19"/>
      <c r="D149" s="19"/>
      <c r="E149" s="20"/>
      <c r="F149" s="20"/>
      <c r="G149" s="21"/>
      <c r="H149" s="19"/>
      <c r="I149" s="22"/>
      <c r="J149" s="104"/>
    </row>
    <row r="150" spans="2:10" s="23" customFormat="1" x14ac:dyDescent="0.25">
      <c r="B150" s="63">
        <v>629</v>
      </c>
      <c r="C150" s="36" t="s">
        <v>130</v>
      </c>
      <c r="D150" s="36"/>
      <c r="E150" s="37"/>
      <c r="F150" s="37"/>
      <c r="G150" s="36" t="s">
        <v>52</v>
      </c>
      <c r="H150" s="36"/>
      <c r="I150" s="44">
        <f>SUM(I137:I149)</f>
        <v>242.54999999999995</v>
      </c>
      <c r="J150" s="107"/>
    </row>
    <row r="151" spans="2:10" s="4" customFormat="1" ht="14.25" outlineLevel="1" x14ac:dyDescent="0.2">
      <c r="B151" s="65"/>
      <c r="C151" s="19"/>
      <c r="D151" s="19"/>
      <c r="E151" s="20"/>
      <c r="F151" s="20"/>
      <c r="G151" s="21"/>
      <c r="H151" s="19"/>
      <c r="I151" s="22"/>
      <c r="J151" s="104"/>
    </row>
    <row r="152" spans="2:10" s="4" customFormat="1" outlineLevel="1" x14ac:dyDescent="0.2">
      <c r="B152" s="62"/>
      <c r="C152" s="50" t="s">
        <v>131</v>
      </c>
      <c r="D152" s="50">
        <v>44618</v>
      </c>
      <c r="E152" s="51" t="s">
        <v>132</v>
      </c>
      <c r="F152" s="51"/>
      <c r="G152" s="53" t="s">
        <v>133</v>
      </c>
      <c r="H152" s="50">
        <v>44618</v>
      </c>
      <c r="I152" s="43">
        <v>6.46</v>
      </c>
      <c r="J152" s="114" t="s">
        <v>134</v>
      </c>
    </row>
    <row r="153" spans="2:10" s="4" customFormat="1" ht="14.25" outlineLevel="1" x14ac:dyDescent="0.2">
      <c r="B153" s="62"/>
      <c r="C153" s="19"/>
      <c r="D153" s="19"/>
      <c r="E153" s="20"/>
      <c r="F153" s="20"/>
      <c r="G153" s="21"/>
      <c r="H153" s="19"/>
      <c r="I153" s="22"/>
      <c r="J153" s="104"/>
    </row>
    <row r="154" spans="2:10" s="23" customFormat="1" x14ac:dyDescent="0.25">
      <c r="B154" s="63">
        <v>6291</v>
      </c>
      <c r="C154" s="36" t="s">
        <v>60</v>
      </c>
      <c r="D154" s="36"/>
      <c r="E154" s="37"/>
      <c r="F154" s="37"/>
      <c r="G154" s="36" t="s">
        <v>60</v>
      </c>
      <c r="H154" s="36"/>
      <c r="I154" s="44">
        <f>SUM(I151:I153)</f>
        <v>6.46</v>
      </c>
      <c r="J154" s="107"/>
    </row>
    <row r="155" spans="2:10" s="4" customFormat="1" ht="14.25" outlineLevel="1" x14ac:dyDescent="0.2">
      <c r="B155" s="62"/>
      <c r="C155" s="19"/>
      <c r="D155" s="19"/>
      <c r="E155" s="20"/>
      <c r="F155" s="20"/>
      <c r="G155" s="21"/>
      <c r="H155" s="19"/>
      <c r="I155" s="22"/>
      <c r="J155" s="104"/>
    </row>
    <row r="156" spans="2:10" s="4" customFormat="1" outlineLevel="1" x14ac:dyDescent="0.2">
      <c r="B156" s="62"/>
      <c r="C156" s="50" t="s">
        <v>135</v>
      </c>
      <c r="D156" s="50">
        <v>44708</v>
      </c>
      <c r="E156" s="51" t="s">
        <v>136</v>
      </c>
      <c r="F156" s="51"/>
      <c r="G156" s="53" t="s">
        <v>137</v>
      </c>
      <c r="H156" s="50"/>
      <c r="I156" s="43">
        <v>17.579999999999998</v>
      </c>
      <c r="J156" s="114" t="s">
        <v>138</v>
      </c>
    </row>
    <row r="157" spans="2:10" s="4" customFormat="1" ht="14.25" outlineLevel="1" x14ac:dyDescent="0.2">
      <c r="B157" s="62"/>
      <c r="C157" s="19"/>
      <c r="D157" s="19"/>
      <c r="E157" s="20"/>
      <c r="F157" s="20"/>
      <c r="G157" s="21"/>
      <c r="H157" s="19"/>
      <c r="I157" s="22"/>
      <c r="J157" s="104"/>
    </row>
    <row r="158" spans="2:10" s="23" customFormat="1" x14ac:dyDescent="0.25">
      <c r="B158" s="63">
        <v>6292</v>
      </c>
      <c r="C158" s="36" t="s">
        <v>59</v>
      </c>
      <c r="D158" s="36"/>
      <c r="E158" s="37"/>
      <c r="F158" s="37"/>
      <c r="G158" s="36" t="s">
        <v>59</v>
      </c>
      <c r="H158" s="36"/>
      <c r="I158" s="44">
        <f>SUM(I155:I157)</f>
        <v>17.579999999999998</v>
      </c>
      <c r="J158" s="107"/>
    </row>
    <row r="159" spans="2:10" s="4" customFormat="1" ht="14.25" outlineLevel="1" x14ac:dyDescent="0.2">
      <c r="B159" s="62"/>
      <c r="C159" s="19"/>
      <c r="D159" s="19"/>
      <c r="E159" s="20"/>
      <c r="F159" s="20"/>
      <c r="G159" s="21"/>
      <c r="H159" s="19"/>
      <c r="I159" s="22"/>
      <c r="J159" s="104"/>
    </row>
    <row r="160" spans="2:10" s="4" customFormat="1" ht="14.25" outlineLevel="1" x14ac:dyDescent="0.2">
      <c r="B160" s="62"/>
      <c r="C160" s="19"/>
      <c r="D160" s="19"/>
      <c r="E160" s="20"/>
      <c r="F160" s="20"/>
      <c r="G160" s="21"/>
      <c r="H160" s="19"/>
      <c r="I160" s="22"/>
      <c r="J160" s="104"/>
    </row>
    <row r="161" spans="2:10" s="4" customFormat="1" ht="14.25" outlineLevel="1" x14ac:dyDescent="0.2">
      <c r="B161" s="62"/>
      <c r="C161" s="19"/>
      <c r="D161" s="19"/>
      <c r="E161" s="20"/>
      <c r="F161" s="20"/>
      <c r="G161" s="21"/>
      <c r="H161" s="19"/>
      <c r="I161" s="22"/>
      <c r="J161" s="104"/>
    </row>
    <row r="162" spans="2:10" s="23" customFormat="1" x14ac:dyDescent="0.25">
      <c r="B162" s="63">
        <v>6293</v>
      </c>
      <c r="C162" s="36" t="s">
        <v>53</v>
      </c>
      <c r="D162" s="36"/>
      <c r="E162" s="37"/>
      <c r="F162" s="37"/>
      <c r="G162" s="36" t="s">
        <v>53</v>
      </c>
      <c r="H162" s="36"/>
      <c r="I162" s="44">
        <f>SUM(I159:I161)</f>
        <v>0</v>
      </c>
      <c r="J162" s="107"/>
    </row>
    <row r="163" spans="2:10" s="4" customFormat="1" ht="14.25" outlineLevel="1" x14ac:dyDescent="0.2">
      <c r="B163" s="62"/>
      <c r="C163" s="19"/>
      <c r="D163" s="19"/>
      <c r="E163" s="20"/>
      <c r="F163" s="20"/>
      <c r="G163" s="21"/>
      <c r="H163" s="19"/>
      <c r="I163" s="22"/>
      <c r="J163" s="104"/>
    </row>
    <row r="164" spans="2:10" s="4" customFormat="1" outlineLevel="1" x14ac:dyDescent="0.2">
      <c r="B164" s="62"/>
      <c r="C164" s="50" t="s">
        <v>155</v>
      </c>
      <c r="D164" s="50">
        <v>44893</v>
      </c>
      <c r="E164" s="51">
        <v>85136</v>
      </c>
      <c r="F164" s="51" t="s">
        <v>156</v>
      </c>
      <c r="G164" s="53" t="s">
        <v>157</v>
      </c>
      <c r="H164" s="50">
        <v>44893</v>
      </c>
      <c r="I164" s="43">
        <v>2</v>
      </c>
      <c r="J164" s="114">
        <v>83</v>
      </c>
    </row>
    <row r="165" spans="2:10" s="4" customFormat="1" outlineLevel="1" x14ac:dyDescent="0.2">
      <c r="B165" s="62"/>
      <c r="C165" s="50" t="s">
        <v>150</v>
      </c>
      <c r="D165" s="50">
        <v>44616</v>
      </c>
      <c r="E165" s="51">
        <v>51209</v>
      </c>
      <c r="F165" s="51"/>
      <c r="G165" s="53" t="s">
        <v>151</v>
      </c>
      <c r="H165" s="50">
        <v>44616</v>
      </c>
      <c r="I165" s="43">
        <v>12.11</v>
      </c>
      <c r="J165" s="114" t="s">
        <v>152</v>
      </c>
    </row>
    <row r="166" spans="2:10" s="4" customFormat="1" outlineLevel="1" x14ac:dyDescent="0.2">
      <c r="B166" s="62"/>
      <c r="C166" s="50" t="s">
        <v>142</v>
      </c>
      <c r="D166" s="50">
        <v>44855</v>
      </c>
      <c r="E166" s="51" t="s">
        <v>143</v>
      </c>
      <c r="F166" s="51"/>
      <c r="G166" s="53" t="s">
        <v>144</v>
      </c>
      <c r="H166" s="50">
        <v>44855</v>
      </c>
      <c r="I166" s="43">
        <v>3.7</v>
      </c>
      <c r="J166" s="114" t="s">
        <v>145</v>
      </c>
    </row>
    <row r="167" spans="2:10" s="4" customFormat="1" outlineLevel="1" x14ac:dyDescent="0.2">
      <c r="B167" s="62"/>
      <c r="C167" s="50" t="s">
        <v>80</v>
      </c>
      <c r="D167" s="50">
        <v>44902</v>
      </c>
      <c r="E167" s="51" t="s">
        <v>74</v>
      </c>
      <c r="F167" s="51"/>
      <c r="G167" s="50" t="s">
        <v>161</v>
      </c>
      <c r="H167" s="50">
        <v>44902</v>
      </c>
      <c r="I167" s="43">
        <v>50</v>
      </c>
      <c r="J167" s="59">
        <v>3</v>
      </c>
    </row>
    <row r="168" spans="2:10" s="4" customFormat="1" outlineLevel="1" x14ac:dyDescent="0.2">
      <c r="B168" s="62"/>
      <c r="C168" s="50" t="s">
        <v>80</v>
      </c>
      <c r="D168" s="50">
        <v>44872</v>
      </c>
      <c r="E168" s="51" t="s">
        <v>74</v>
      </c>
      <c r="F168" s="51"/>
      <c r="G168" s="50" t="s">
        <v>161</v>
      </c>
      <c r="H168" s="50">
        <v>44872</v>
      </c>
      <c r="I168" s="43">
        <v>50</v>
      </c>
      <c r="J168" s="59">
        <v>12</v>
      </c>
    </row>
    <row r="169" spans="2:10" s="4" customFormat="1" outlineLevel="1" x14ac:dyDescent="0.2">
      <c r="B169" s="62"/>
      <c r="C169" s="50" t="s">
        <v>80</v>
      </c>
      <c r="D169" s="50">
        <v>44845</v>
      </c>
      <c r="E169" s="51" t="s">
        <v>74</v>
      </c>
      <c r="F169" s="51"/>
      <c r="G169" s="50" t="s">
        <v>161</v>
      </c>
      <c r="H169" s="50">
        <v>44845</v>
      </c>
      <c r="I169" s="43">
        <v>50</v>
      </c>
      <c r="J169" s="59">
        <v>17</v>
      </c>
    </row>
    <row r="170" spans="2:10" s="4" customFormat="1" outlineLevel="1" x14ac:dyDescent="0.2">
      <c r="B170" s="62"/>
      <c r="C170" s="50" t="s">
        <v>80</v>
      </c>
      <c r="D170" s="50">
        <v>44813</v>
      </c>
      <c r="E170" s="51" t="s">
        <v>74</v>
      </c>
      <c r="F170" s="51"/>
      <c r="G170" s="50" t="s">
        <v>161</v>
      </c>
      <c r="H170" s="50">
        <v>44813</v>
      </c>
      <c r="I170" s="43">
        <v>50</v>
      </c>
      <c r="J170" s="59">
        <v>24</v>
      </c>
    </row>
    <row r="171" spans="2:10" s="4" customFormat="1" outlineLevel="1" x14ac:dyDescent="0.2">
      <c r="B171" s="62"/>
      <c r="C171" s="50" t="s">
        <v>80</v>
      </c>
      <c r="D171" s="50">
        <v>44781</v>
      </c>
      <c r="E171" s="51" t="s">
        <v>74</v>
      </c>
      <c r="F171" s="51"/>
      <c r="G171" s="50" t="s">
        <v>161</v>
      </c>
      <c r="H171" s="50">
        <v>44781</v>
      </c>
      <c r="I171" s="43">
        <v>50</v>
      </c>
      <c r="J171" s="59">
        <v>28</v>
      </c>
    </row>
    <row r="172" spans="2:10" s="4" customFormat="1" outlineLevel="1" x14ac:dyDescent="0.2">
      <c r="B172" s="62"/>
      <c r="C172" s="50" t="s">
        <v>80</v>
      </c>
      <c r="D172" s="50">
        <v>44750</v>
      </c>
      <c r="E172" s="51" t="s">
        <v>74</v>
      </c>
      <c r="F172" s="51"/>
      <c r="G172" s="50" t="s">
        <v>161</v>
      </c>
      <c r="H172" s="50">
        <v>44750</v>
      </c>
      <c r="I172" s="43">
        <v>50</v>
      </c>
      <c r="J172" s="59">
        <v>33</v>
      </c>
    </row>
    <row r="173" spans="2:10" s="4" customFormat="1" outlineLevel="1" x14ac:dyDescent="0.2">
      <c r="B173" s="62"/>
      <c r="C173" s="50" t="s">
        <v>80</v>
      </c>
      <c r="D173" s="50">
        <v>44690</v>
      </c>
      <c r="E173" s="51" t="s">
        <v>74</v>
      </c>
      <c r="F173" s="51"/>
      <c r="G173" s="50" t="s">
        <v>161</v>
      </c>
      <c r="H173" s="50">
        <v>44690</v>
      </c>
      <c r="I173" s="43">
        <v>50</v>
      </c>
      <c r="J173" s="59">
        <v>47</v>
      </c>
    </row>
    <row r="174" spans="2:10" s="4" customFormat="1" outlineLevel="1" x14ac:dyDescent="0.2">
      <c r="B174" s="62"/>
      <c r="C174" s="50" t="s">
        <v>80</v>
      </c>
      <c r="D174" s="50">
        <v>44659</v>
      </c>
      <c r="E174" s="51" t="s">
        <v>74</v>
      </c>
      <c r="F174" s="51"/>
      <c r="G174" s="50" t="s">
        <v>161</v>
      </c>
      <c r="H174" s="50">
        <v>44659</v>
      </c>
      <c r="I174" s="43">
        <v>50</v>
      </c>
      <c r="J174" s="59">
        <v>53</v>
      </c>
    </row>
    <row r="175" spans="2:10" s="4" customFormat="1" outlineLevel="1" x14ac:dyDescent="0.2">
      <c r="B175" s="62"/>
      <c r="C175" s="50" t="s">
        <v>80</v>
      </c>
      <c r="D175" s="50">
        <v>44627</v>
      </c>
      <c r="E175" s="51" t="s">
        <v>74</v>
      </c>
      <c r="F175" s="51"/>
      <c r="G175" s="50" t="s">
        <v>161</v>
      </c>
      <c r="H175" s="50">
        <v>44627</v>
      </c>
      <c r="I175" s="79">
        <v>30</v>
      </c>
      <c r="J175" s="59">
        <v>61</v>
      </c>
    </row>
    <row r="176" spans="2:10" s="4" customFormat="1" outlineLevel="1" x14ac:dyDescent="0.2">
      <c r="B176" s="62"/>
      <c r="C176" s="50" t="s">
        <v>80</v>
      </c>
      <c r="D176" s="50">
        <v>44599</v>
      </c>
      <c r="E176" s="51" t="s">
        <v>74</v>
      </c>
      <c r="F176" s="51"/>
      <c r="G176" s="50" t="s">
        <v>161</v>
      </c>
      <c r="H176" s="50">
        <v>44599</v>
      </c>
      <c r="I176" s="43">
        <v>60</v>
      </c>
      <c r="J176" s="59">
        <v>66</v>
      </c>
    </row>
    <row r="177" spans="2:10" s="4" customFormat="1" outlineLevel="1" x14ac:dyDescent="0.2">
      <c r="B177" s="62"/>
      <c r="C177" s="50" t="s">
        <v>80</v>
      </c>
      <c r="D177" s="50">
        <v>44568</v>
      </c>
      <c r="E177" s="51" t="s">
        <v>74</v>
      </c>
      <c r="F177" s="51"/>
      <c r="G177" s="50" t="s">
        <v>161</v>
      </c>
      <c r="H177" s="50">
        <v>44568</v>
      </c>
      <c r="I177" s="43">
        <v>30</v>
      </c>
      <c r="J177" s="59">
        <v>70</v>
      </c>
    </row>
    <row r="178" spans="2:10" s="4" customFormat="1" outlineLevel="1" x14ac:dyDescent="0.2">
      <c r="B178" s="62"/>
      <c r="C178" s="53" t="s">
        <v>105</v>
      </c>
      <c r="D178" s="50">
        <v>44641</v>
      </c>
      <c r="E178" s="51" t="s">
        <v>106</v>
      </c>
      <c r="F178" s="51" t="s">
        <v>77</v>
      </c>
      <c r="G178" s="50" t="s">
        <v>163</v>
      </c>
      <c r="H178" s="50">
        <v>44641</v>
      </c>
      <c r="I178" s="43">
        <v>127.2</v>
      </c>
      <c r="J178" s="59">
        <v>59</v>
      </c>
    </row>
    <row r="179" spans="2:10" s="4" customFormat="1" outlineLevel="1" x14ac:dyDescent="0.25">
      <c r="B179" s="62"/>
      <c r="C179" s="80" t="s">
        <v>179</v>
      </c>
      <c r="D179" s="52">
        <v>44852</v>
      </c>
      <c r="E179" s="80">
        <v>57577</v>
      </c>
      <c r="F179" s="80"/>
      <c r="G179" s="80" t="s">
        <v>157</v>
      </c>
      <c r="H179" s="52">
        <v>44852</v>
      </c>
      <c r="I179" s="95">
        <v>2</v>
      </c>
      <c r="J179" s="116">
        <v>94</v>
      </c>
    </row>
    <row r="180" spans="2:10" s="4" customFormat="1" ht="14.25" outlineLevel="1" x14ac:dyDescent="0.2">
      <c r="B180" s="62"/>
      <c r="C180" s="54"/>
      <c r="D180" s="54"/>
      <c r="E180" s="54"/>
      <c r="F180" s="54"/>
      <c r="G180" s="54"/>
      <c r="H180" s="54"/>
      <c r="I180" s="54"/>
      <c r="J180" s="54"/>
    </row>
    <row r="181" spans="2:10" s="23" customFormat="1" x14ac:dyDescent="0.25">
      <c r="B181" s="63">
        <v>6299</v>
      </c>
      <c r="C181" s="36" t="s">
        <v>41</v>
      </c>
      <c r="D181" s="36"/>
      <c r="E181" s="37"/>
      <c r="F181" s="37"/>
      <c r="G181" s="36" t="s">
        <v>41</v>
      </c>
      <c r="H181" s="36"/>
      <c r="I181" s="44">
        <f>SUM(I163:I180)</f>
        <v>667.01</v>
      </c>
      <c r="J181" s="107"/>
    </row>
    <row r="182" spans="2:10" s="4" customFormat="1" ht="14.25" outlineLevel="1" x14ac:dyDescent="0.2">
      <c r="B182" s="65"/>
      <c r="C182" s="19"/>
      <c r="D182" s="19"/>
      <c r="E182" s="20"/>
      <c r="F182" s="20"/>
      <c r="G182" s="21"/>
      <c r="H182" s="19"/>
      <c r="I182" s="22"/>
      <c r="J182" s="104"/>
    </row>
    <row r="183" spans="2:10" s="4" customFormat="1" ht="15.75" customHeight="1" outlineLevel="1" x14ac:dyDescent="0.2">
      <c r="B183" s="62"/>
      <c r="C183" s="19"/>
      <c r="D183" s="19"/>
      <c r="E183" s="20"/>
      <c r="F183" s="20"/>
      <c r="G183" s="21"/>
      <c r="H183" s="19"/>
      <c r="I183" s="22"/>
      <c r="J183" s="104"/>
    </row>
    <row r="184" spans="2:10" s="23" customFormat="1" x14ac:dyDescent="0.25">
      <c r="B184" s="63">
        <v>642</v>
      </c>
      <c r="C184" s="36" t="s">
        <v>42</v>
      </c>
      <c r="D184" s="36"/>
      <c r="E184" s="37"/>
      <c r="F184" s="37"/>
      <c r="G184" s="36" t="s">
        <v>42</v>
      </c>
      <c r="H184" s="36"/>
      <c r="I184" s="44">
        <f>SUM(I183:I183)</f>
        <v>0</v>
      </c>
      <c r="J184" s="107"/>
    </row>
    <row r="185" spans="2:10" s="4" customFormat="1" ht="14.25" outlineLevel="1" x14ac:dyDescent="0.2">
      <c r="B185" s="62"/>
      <c r="C185" s="19"/>
      <c r="D185" s="19"/>
      <c r="E185" s="20"/>
      <c r="F185" s="20"/>
      <c r="G185" s="21"/>
      <c r="H185" s="19"/>
      <c r="I185" s="22"/>
      <c r="J185" s="104"/>
    </row>
    <row r="186" spans="2:10" s="4" customFormat="1" ht="14.25" outlineLevel="1" x14ac:dyDescent="0.2">
      <c r="B186" s="62"/>
      <c r="C186" s="19"/>
      <c r="D186" s="19"/>
      <c r="E186" s="20"/>
      <c r="F186" s="20"/>
      <c r="G186" s="21"/>
      <c r="H186" s="19"/>
      <c r="I186" s="22"/>
      <c r="J186" s="104"/>
    </row>
    <row r="187" spans="2:10" s="23" customFormat="1" x14ac:dyDescent="0.25">
      <c r="B187" s="63">
        <v>644</v>
      </c>
      <c r="C187" s="36" t="s">
        <v>43</v>
      </c>
      <c r="D187" s="36"/>
      <c r="E187" s="37"/>
      <c r="F187" s="37"/>
      <c r="G187" s="36" t="s">
        <v>43</v>
      </c>
      <c r="H187" s="36"/>
      <c r="I187" s="44">
        <f>SUM(I185:I186)</f>
        <v>0</v>
      </c>
      <c r="J187" s="107"/>
    </row>
    <row r="188" spans="2:10" s="4" customFormat="1" ht="14.25" outlineLevel="1" x14ac:dyDescent="0.2">
      <c r="B188" s="62"/>
      <c r="C188" s="19"/>
      <c r="D188" s="19"/>
      <c r="E188" s="20"/>
      <c r="F188" s="20"/>
      <c r="G188" s="21"/>
      <c r="H188" s="19"/>
      <c r="I188" s="22"/>
      <c r="J188" s="104"/>
    </row>
    <row r="189" spans="2:10" s="4" customFormat="1" ht="14.25" outlineLevel="1" x14ac:dyDescent="0.2">
      <c r="B189" s="62"/>
      <c r="C189" s="19"/>
      <c r="D189" s="19"/>
      <c r="E189" s="20"/>
      <c r="F189" s="20"/>
      <c r="G189" s="21"/>
      <c r="H189" s="19"/>
      <c r="I189" s="22"/>
      <c r="J189" s="104"/>
    </row>
    <row r="190" spans="2:10" s="23" customFormat="1" x14ac:dyDescent="0.25">
      <c r="B190" s="63">
        <v>63</v>
      </c>
      <c r="C190" s="36" t="s">
        <v>54</v>
      </c>
      <c r="D190" s="36"/>
      <c r="E190" s="37"/>
      <c r="F190" s="37"/>
      <c r="G190" s="38" t="s">
        <v>55</v>
      </c>
      <c r="H190" s="36"/>
      <c r="I190" s="44">
        <f>SUM(I188:I189)</f>
        <v>0</v>
      </c>
      <c r="J190" s="111"/>
    </row>
    <row r="191" spans="2:10" s="4" customFormat="1" ht="14.25" outlineLevel="1" x14ac:dyDescent="0.2">
      <c r="B191" s="62"/>
      <c r="C191" s="19"/>
      <c r="D191" s="19"/>
      <c r="E191" s="20"/>
      <c r="F191" s="20"/>
      <c r="G191" s="21"/>
      <c r="H191" s="19"/>
      <c r="I191" s="22"/>
      <c r="J191" s="104"/>
    </row>
    <row r="192" spans="2:10" s="4" customFormat="1" outlineLevel="1" x14ac:dyDescent="0.2">
      <c r="B192" s="62"/>
      <c r="C192" s="53" t="s">
        <v>103</v>
      </c>
      <c r="D192" s="50">
        <v>44922</v>
      </c>
      <c r="E192" s="51" t="s">
        <v>104</v>
      </c>
      <c r="F192" s="115"/>
      <c r="G192" s="19" t="s">
        <v>75</v>
      </c>
      <c r="H192" s="50">
        <v>44922</v>
      </c>
      <c r="I192" s="43">
        <v>26.05</v>
      </c>
      <c r="J192" s="59">
        <v>1</v>
      </c>
    </row>
    <row r="193" spans="2:10" s="4" customFormat="1" outlineLevel="1" x14ac:dyDescent="0.2">
      <c r="B193" s="62"/>
      <c r="C193" s="53" t="s">
        <v>103</v>
      </c>
      <c r="D193" s="50">
        <v>44894</v>
      </c>
      <c r="E193" s="51" t="s">
        <v>104</v>
      </c>
      <c r="F193" s="115"/>
      <c r="G193" s="19" t="s">
        <v>75</v>
      </c>
      <c r="H193" s="50">
        <v>44894</v>
      </c>
      <c r="I193" s="43">
        <v>28.58</v>
      </c>
      <c r="J193" s="59">
        <v>5</v>
      </c>
    </row>
    <row r="194" spans="2:10" s="4" customFormat="1" outlineLevel="1" x14ac:dyDescent="0.2">
      <c r="B194" s="62"/>
      <c r="C194" s="53" t="s">
        <v>103</v>
      </c>
      <c r="D194" s="50">
        <v>44867</v>
      </c>
      <c r="E194" s="51" t="s">
        <v>104</v>
      </c>
      <c r="F194" s="115"/>
      <c r="G194" s="19" t="s">
        <v>75</v>
      </c>
      <c r="H194" s="50">
        <v>44867</v>
      </c>
      <c r="I194" s="43">
        <v>36.479999999999997</v>
      </c>
      <c r="J194" s="59">
        <v>13</v>
      </c>
    </row>
    <row r="195" spans="2:10" s="4" customFormat="1" outlineLevel="1" x14ac:dyDescent="0.2">
      <c r="B195" s="62"/>
      <c r="C195" s="53" t="s">
        <v>103</v>
      </c>
      <c r="D195" s="50">
        <v>45192</v>
      </c>
      <c r="E195" s="51" t="s">
        <v>104</v>
      </c>
      <c r="F195" s="115"/>
      <c r="G195" s="19" t="s">
        <v>75</v>
      </c>
      <c r="H195" s="50">
        <v>45192</v>
      </c>
      <c r="I195" s="43">
        <v>24.58</v>
      </c>
      <c r="J195" s="59">
        <v>21</v>
      </c>
    </row>
    <row r="196" spans="2:10" s="4" customFormat="1" outlineLevel="1" x14ac:dyDescent="0.2">
      <c r="B196" s="62"/>
      <c r="C196" s="53" t="s">
        <v>103</v>
      </c>
      <c r="D196" s="50">
        <v>44798</v>
      </c>
      <c r="E196" s="51" t="s">
        <v>104</v>
      </c>
      <c r="F196" s="115"/>
      <c r="G196" s="19" t="s">
        <v>75</v>
      </c>
      <c r="H196" s="50">
        <v>44798</v>
      </c>
      <c r="I196" s="43">
        <v>30.35</v>
      </c>
      <c r="J196" s="59">
        <v>26</v>
      </c>
    </row>
    <row r="197" spans="2:10" s="4" customFormat="1" outlineLevel="1" x14ac:dyDescent="0.2">
      <c r="B197" s="62"/>
      <c r="C197" s="53" t="s">
        <v>103</v>
      </c>
      <c r="D197" s="50">
        <v>44775</v>
      </c>
      <c r="E197" s="51" t="s">
        <v>104</v>
      </c>
      <c r="F197" s="115"/>
      <c r="G197" s="19" t="s">
        <v>75</v>
      </c>
      <c r="H197" s="50">
        <v>44775</v>
      </c>
      <c r="I197" s="43">
        <v>23.73</v>
      </c>
      <c r="J197" s="59">
        <v>29</v>
      </c>
    </row>
    <row r="198" spans="2:10" s="4" customFormat="1" outlineLevel="1" x14ac:dyDescent="0.2">
      <c r="B198" s="62"/>
      <c r="C198" s="53" t="s">
        <v>103</v>
      </c>
      <c r="D198" s="50">
        <v>44736</v>
      </c>
      <c r="E198" s="51" t="s">
        <v>104</v>
      </c>
      <c r="F198" s="115"/>
      <c r="G198" s="19" t="s">
        <v>75</v>
      </c>
      <c r="H198" s="50">
        <v>44736</v>
      </c>
      <c r="I198" s="43">
        <v>25.44</v>
      </c>
      <c r="J198" s="59">
        <v>42</v>
      </c>
    </row>
    <row r="199" spans="2:10" s="4" customFormat="1" outlineLevel="1" x14ac:dyDescent="0.2">
      <c r="B199" s="62"/>
      <c r="C199" s="53" t="s">
        <v>103</v>
      </c>
      <c r="D199" s="50">
        <v>44705</v>
      </c>
      <c r="E199" s="51" t="s">
        <v>104</v>
      </c>
      <c r="F199" s="115"/>
      <c r="G199" s="19" t="s">
        <v>75</v>
      </c>
      <c r="H199" s="50">
        <v>44705</v>
      </c>
      <c r="I199" s="43">
        <v>18.239999999999998</v>
      </c>
      <c r="J199" s="59">
        <v>45</v>
      </c>
    </row>
    <row r="200" spans="2:10" s="4" customFormat="1" outlineLevel="1" x14ac:dyDescent="0.2">
      <c r="B200" s="62"/>
      <c r="C200" s="53" t="s">
        <v>103</v>
      </c>
      <c r="D200" s="50">
        <v>44680</v>
      </c>
      <c r="E200" s="51" t="s">
        <v>104</v>
      </c>
      <c r="F200" s="115"/>
      <c r="G200" s="19" t="s">
        <v>75</v>
      </c>
      <c r="H200" s="50">
        <v>44680</v>
      </c>
      <c r="I200" s="43">
        <v>21.96</v>
      </c>
      <c r="J200" s="59">
        <v>49</v>
      </c>
    </row>
    <row r="201" spans="2:10" s="4" customFormat="1" outlineLevel="1" x14ac:dyDescent="0.2">
      <c r="B201" s="62"/>
      <c r="C201" s="53" t="s">
        <v>103</v>
      </c>
      <c r="D201" s="50" t="s">
        <v>216</v>
      </c>
      <c r="E201" s="51" t="s">
        <v>104</v>
      </c>
      <c r="F201" s="115"/>
      <c r="G201" s="19" t="s">
        <v>75</v>
      </c>
      <c r="H201" s="50" t="s">
        <v>216</v>
      </c>
      <c r="I201" s="43">
        <v>19.59</v>
      </c>
      <c r="J201" s="59">
        <v>57</v>
      </c>
    </row>
    <row r="202" spans="2:10" s="4" customFormat="1" outlineLevel="1" x14ac:dyDescent="0.2">
      <c r="B202" s="62"/>
      <c r="C202" s="53" t="s">
        <v>103</v>
      </c>
      <c r="D202" s="50">
        <v>44615</v>
      </c>
      <c r="E202" s="51" t="s">
        <v>104</v>
      </c>
      <c r="F202" s="115"/>
      <c r="G202" s="19" t="s">
        <v>75</v>
      </c>
      <c r="H202" s="50">
        <v>44615</v>
      </c>
      <c r="I202" s="43">
        <v>17.72</v>
      </c>
      <c r="J202" s="59">
        <v>63</v>
      </c>
    </row>
    <row r="203" spans="2:10" s="4" customFormat="1" outlineLevel="1" x14ac:dyDescent="0.2">
      <c r="B203" s="62"/>
      <c r="C203" s="53" t="s">
        <v>103</v>
      </c>
      <c r="D203" s="50">
        <v>44593</v>
      </c>
      <c r="E203" s="51" t="s">
        <v>104</v>
      </c>
      <c r="F203" s="115"/>
      <c r="G203" s="19" t="s">
        <v>75</v>
      </c>
      <c r="H203" s="50">
        <v>44593</v>
      </c>
      <c r="I203" s="43">
        <v>23.32</v>
      </c>
      <c r="J203" s="59">
        <v>68</v>
      </c>
    </row>
    <row r="204" spans="2:10" s="4" customFormat="1" ht="14.25" outlineLevel="1" x14ac:dyDescent="0.2">
      <c r="B204" s="62"/>
      <c r="C204" s="19"/>
      <c r="D204" s="19"/>
      <c r="E204" s="20"/>
      <c r="F204" s="20"/>
      <c r="G204" s="21"/>
      <c r="H204" s="19"/>
      <c r="I204" s="22"/>
      <c r="J204" s="104"/>
    </row>
    <row r="205" spans="2:10" s="23" customFormat="1" x14ac:dyDescent="0.25">
      <c r="B205" s="63">
        <v>628</v>
      </c>
      <c r="C205" s="36" t="s">
        <v>129</v>
      </c>
      <c r="D205" s="36"/>
      <c r="E205" s="37"/>
      <c r="F205" s="37"/>
      <c r="G205" s="38"/>
      <c r="H205" s="36"/>
      <c r="I205" s="44">
        <f>SUM(I191:I204)</f>
        <v>296.04000000000002</v>
      </c>
      <c r="J205" s="111"/>
    </row>
    <row r="206" spans="2:10" s="23" customFormat="1" ht="21" customHeight="1" x14ac:dyDescent="0.25">
      <c r="B206" s="66"/>
      <c r="C206" s="33" t="s">
        <v>56</v>
      </c>
      <c r="D206" s="33"/>
      <c r="E206" s="34"/>
      <c r="F206" s="34"/>
      <c r="G206" s="35" t="s">
        <v>57</v>
      </c>
      <c r="H206" s="33"/>
      <c r="I206" s="81">
        <f>+I190+I187+I184+I181+I162+I158+I154+I150+I136+I133+I94++I85+I59+I55+I53+I45+I41+I205</f>
        <v>11568.670000000002</v>
      </c>
      <c r="J206" s="112"/>
    </row>
    <row r="207" spans="2:10" s="4" customFormat="1" x14ac:dyDescent="0.25">
      <c r="C207" s="56" t="s">
        <v>17</v>
      </c>
      <c r="D207" s="54"/>
      <c r="E207" s="54"/>
      <c r="F207" s="54"/>
      <c r="G207" s="54"/>
      <c r="H207" s="54"/>
      <c r="I207" s="92"/>
      <c r="J207" s="100"/>
    </row>
    <row r="208" spans="2:10" s="4" customFormat="1" ht="14.25" x14ac:dyDescent="0.2">
      <c r="C208" s="54"/>
      <c r="D208" s="54"/>
      <c r="E208" s="54"/>
      <c r="F208" s="54"/>
      <c r="G208" s="54"/>
      <c r="H208" s="54"/>
      <c r="I208" s="92" t="s">
        <v>214</v>
      </c>
      <c r="J208" s="100">
        <v>116</v>
      </c>
    </row>
    <row r="209" spans="3:10" s="4" customFormat="1" x14ac:dyDescent="0.25">
      <c r="C209" s="54"/>
      <c r="D209" s="82" t="s">
        <v>82</v>
      </c>
      <c r="E209" s="83"/>
      <c r="F209" s="82" t="s">
        <v>67</v>
      </c>
      <c r="G209" s="83"/>
      <c r="H209" s="54"/>
      <c r="I209" s="92"/>
      <c r="J209" s="100"/>
    </row>
    <row r="210" spans="3:10" s="4" customFormat="1" ht="14.25" x14ac:dyDescent="0.2">
      <c r="C210" s="54"/>
      <c r="D210" s="83"/>
      <c r="E210" s="83" t="s">
        <v>68</v>
      </c>
      <c r="F210" s="83"/>
      <c r="G210" s="84">
        <f>+I24</f>
        <v>14000</v>
      </c>
      <c r="H210" s="54"/>
      <c r="I210" s="92"/>
      <c r="J210" s="100"/>
    </row>
    <row r="211" spans="3:10" s="4" customFormat="1" ht="14.25" x14ac:dyDescent="0.2">
      <c r="C211" s="54"/>
      <c r="D211" s="83"/>
      <c r="E211" s="83" t="s">
        <v>69</v>
      </c>
      <c r="F211" s="83"/>
      <c r="G211" s="84">
        <f>+I206</f>
        <v>11568.670000000002</v>
      </c>
      <c r="H211" s="54"/>
      <c r="I211" s="92"/>
      <c r="J211" s="100"/>
    </row>
    <row r="212" spans="3:10" s="4" customFormat="1" x14ac:dyDescent="0.2">
      <c r="C212" s="54"/>
      <c r="D212" s="156" t="s">
        <v>61</v>
      </c>
      <c r="E212" s="156"/>
      <c r="F212" s="156"/>
      <c r="G212" s="85">
        <f>+G210-G211</f>
        <v>2431.3299999999981</v>
      </c>
      <c r="H212" s="54"/>
      <c r="I212" s="92"/>
      <c r="J212" s="100"/>
    </row>
    <row r="213" spans="3:10" s="4" customFormat="1" ht="14.25" x14ac:dyDescent="0.2">
      <c r="C213" s="54"/>
      <c r="D213" s="54"/>
      <c r="E213" s="54"/>
      <c r="F213" s="54"/>
      <c r="G213" s="54"/>
      <c r="H213" s="54"/>
      <c r="I213" s="92"/>
      <c r="J213" s="100"/>
    </row>
    <row r="214" spans="3:10" s="4" customFormat="1" ht="14.25" x14ac:dyDescent="0.2">
      <c r="C214" s="54"/>
      <c r="D214" s="145" t="s">
        <v>86</v>
      </c>
      <c r="E214" s="145"/>
      <c r="F214" s="145"/>
      <c r="G214" s="54"/>
      <c r="H214" s="54"/>
      <c r="I214" s="92"/>
      <c r="J214" s="100"/>
    </row>
    <row r="215" spans="3:10" s="4" customFormat="1" ht="14.25" x14ac:dyDescent="0.2">
      <c r="C215" s="54"/>
      <c r="D215" s="54"/>
      <c r="E215" s="54"/>
      <c r="F215" s="54"/>
      <c r="G215" s="54"/>
      <c r="H215" s="54"/>
      <c r="I215" s="92"/>
      <c r="J215" s="100"/>
    </row>
    <row r="216" spans="3:10" s="4" customFormat="1" x14ac:dyDescent="0.2">
      <c r="C216" s="54"/>
      <c r="D216" s="155" t="s">
        <v>19</v>
      </c>
      <c r="E216" s="155"/>
      <c r="F216" s="155"/>
      <c r="G216" s="54"/>
      <c r="H216" s="54"/>
      <c r="I216" s="92"/>
      <c r="J216" s="100"/>
    </row>
    <row r="217" spans="3:10" s="4" customFormat="1" ht="14.25" x14ac:dyDescent="0.2">
      <c r="C217" s="54"/>
      <c r="D217" s="54"/>
      <c r="E217" s="54"/>
      <c r="F217" s="54"/>
      <c r="G217" s="54"/>
      <c r="H217" s="54"/>
      <c r="I217" s="92"/>
      <c r="J217" s="100"/>
    </row>
    <row r="218" spans="3:10" s="2" customFormat="1" ht="12.75" x14ac:dyDescent="0.2">
      <c r="C218" s="86"/>
      <c r="D218" s="86"/>
      <c r="E218" s="86"/>
      <c r="F218" s="86"/>
      <c r="G218" s="86"/>
      <c r="H218" s="86"/>
      <c r="I218" s="96"/>
      <c r="J218" s="113"/>
    </row>
    <row r="219" spans="3:10" s="2" customFormat="1" ht="12.75" x14ac:dyDescent="0.2">
      <c r="C219" s="86"/>
      <c r="D219" s="86"/>
      <c r="E219" s="86"/>
      <c r="F219" s="86"/>
      <c r="G219" s="86"/>
      <c r="H219" s="86"/>
      <c r="I219" s="96"/>
      <c r="J219" s="113"/>
    </row>
    <row r="220" spans="3:10" s="2" customFormat="1" ht="12.75" x14ac:dyDescent="0.2">
      <c r="C220" s="86"/>
      <c r="D220" s="86"/>
      <c r="E220" s="86"/>
      <c r="F220" s="86"/>
      <c r="G220" s="86"/>
      <c r="H220" s="86"/>
      <c r="I220" s="96"/>
      <c r="J220" s="113"/>
    </row>
    <row r="221" spans="3:10" s="2" customFormat="1" ht="12.75" x14ac:dyDescent="0.2">
      <c r="C221" s="86"/>
      <c r="D221" s="86"/>
      <c r="E221" s="86"/>
      <c r="F221" s="86"/>
      <c r="G221" s="86"/>
      <c r="H221" s="86"/>
      <c r="I221" s="96"/>
      <c r="J221" s="113"/>
    </row>
    <row r="222" spans="3:10" s="2" customFormat="1" ht="12.75" x14ac:dyDescent="0.2">
      <c r="C222" s="86"/>
      <c r="D222" s="86"/>
      <c r="E222" s="86"/>
      <c r="F222" s="86"/>
      <c r="G222" s="86"/>
      <c r="H222" s="86"/>
      <c r="I222" s="96"/>
      <c r="J222" s="113"/>
    </row>
  </sheetData>
  <autoFilter ref="B3:J240" xr:uid="{00000000-0009-0000-0000-000001000000}"/>
  <mergeCells count="14">
    <mergeCell ref="D216:F216"/>
    <mergeCell ref="D212:F212"/>
    <mergeCell ref="D214:F214"/>
    <mergeCell ref="C12:F12"/>
    <mergeCell ref="G12:H12"/>
    <mergeCell ref="C13:E13"/>
    <mergeCell ref="F13:H13"/>
    <mergeCell ref="C11:F11"/>
    <mergeCell ref="G11:H11"/>
    <mergeCell ref="C6:H6"/>
    <mergeCell ref="C9:E9"/>
    <mergeCell ref="G9:H9"/>
    <mergeCell ref="C10:E10"/>
    <mergeCell ref="G10:H1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3</xdr:col>
                <xdr:colOff>361950</xdr:colOff>
                <xdr:row>0</xdr:row>
                <xdr:rowOff>76200</xdr:rowOff>
              </from>
              <to>
                <xdr:col>5</xdr:col>
                <xdr:colOff>895350</xdr:colOff>
                <xdr:row>3</xdr:row>
                <xdr:rowOff>95250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mcramirezd</dc:creator>
  <cp:lastModifiedBy>sredondog</cp:lastModifiedBy>
  <cp:lastPrinted>2021-09-09T11:15:08Z</cp:lastPrinted>
  <dcterms:created xsi:type="dcterms:W3CDTF">2018-02-15T13:04:53Z</dcterms:created>
  <dcterms:modified xsi:type="dcterms:W3CDTF">2023-10-10T12:12:35Z</dcterms:modified>
</cp:coreProperties>
</file>