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saac.alvarez\Downloads\"/>
    </mc:Choice>
  </mc:AlternateContent>
  <xr:revisionPtr revIDLastSave="0" documentId="13_ncr:1_{E7E54402-E874-4C08-B3D7-38D475371D1D}" xr6:coauthVersionLast="47" xr6:coauthVersionMax="47" xr10:uidLastSave="{00000000-0000-0000-0000-000000000000}"/>
  <workbookProtection workbookAlgorithmName="SHA-512" workbookHashValue="sHXLh5bZswAcUx3tin4fv6Muj1FJxEO/9o4hStGS55cOIgW7uKxljRAc3BI5fZlngw2JzYshwFSZgQN6qe2nMA==" workbookSaltValue="tgUD0wPm6MA/U/I49+BlJw==" workbookSpinCount="100000" lockStructure="1" lockWindows="1"/>
  <bookViews>
    <workbookView xWindow="-96" yWindow="-96" windowWidth="23232" windowHeight="12552" xr2:uid="{00000000-000D-0000-FFFF-FFFF00000000}"/>
  </bookViews>
  <sheets>
    <sheet name="Hoja1" sheetId="1" r:id="rId1"/>
    <sheet name="llista desplegable" sheetId="2" state="hidden" r:id="rId2"/>
    <sheet name="relacio de cursos" sheetId="3" state="hidden" r:id="rId3"/>
    <sheet name="Hoja2" sheetId="4" r:id="rId4"/>
  </sheets>
  <definedNames>
    <definedName name="_xlnm.Print_Titles" localSheetId="0">Hoja1!$40:$40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 i="1" l="1"/>
  <c r="L78" i="1"/>
  <c r="L79" i="1"/>
  <c r="L80" i="1"/>
  <c r="L81" i="1"/>
  <c r="L82" i="1"/>
  <c r="L83" i="1"/>
  <c r="L84" i="1"/>
  <c r="L76" i="1"/>
  <c r="M71" i="1"/>
  <c r="L98" i="1"/>
  <c r="L99" i="1"/>
  <c r="L100" i="1"/>
  <c r="L101" i="1"/>
  <c r="L102" i="1"/>
  <c r="L103" i="1"/>
  <c r="L104" i="1"/>
  <c r="L105" i="1"/>
  <c r="L106" i="1"/>
  <c r="L107" i="1"/>
  <c r="L108" i="1"/>
  <c r="L109" i="1"/>
  <c r="L110" i="1"/>
  <c r="L111" i="1"/>
  <c r="L112" i="1"/>
  <c r="L113" i="1"/>
  <c r="L114" i="1"/>
  <c r="L115" i="1"/>
  <c r="L116" i="1"/>
  <c r="L117" i="1"/>
  <c r="L118" i="1"/>
  <c r="L119" i="1"/>
  <c r="L120" i="1"/>
  <c r="L97" i="1"/>
  <c r="L96"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41" i="1"/>
  <c r="I27" i="1"/>
  <c r="I26" i="1"/>
  <c r="I25" i="1"/>
  <c r="I24" i="1"/>
  <c r="I23" i="1"/>
  <c r="I22" i="1"/>
  <c r="I21" i="1"/>
  <c r="I20" i="1"/>
  <c r="I19" i="1"/>
  <c r="I18" i="1"/>
  <c r="I17" i="1"/>
  <c r="I14" i="1"/>
  <c r="I13" i="1"/>
  <c r="I12" i="1"/>
  <c r="I11" i="1"/>
  <c r="I10" i="1"/>
  <c r="I9" i="1"/>
  <c r="I8" i="1"/>
  <c r="I7" i="1"/>
  <c r="I6" i="1"/>
  <c r="I5" i="1"/>
  <c r="I4" i="1"/>
  <c r="L34" i="1" l="1"/>
  <c r="L35" i="1"/>
  <c r="L36" i="1"/>
  <c r="K20" i="1"/>
  <c r="K21" i="1"/>
  <c r="K22" i="1"/>
  <c r="K23" i="1"/>
  <c r="K9" i="1"/>
  <c r="K10" i="1"/>
  <c r="K11" i="1"/>
  <c r="K12" i="1"/>
  <c r="K19" i="1"/>
  <c r="K24" i="1"/>
  <c r="K25" i="1"/>
  <c r="K8" i="1"/>
  <c r="K13" i="1"/>
  <c r="L38" i="1"/>
  <c r="L37" i="1"/>
  <c r="L75" i="1"/>
  <c r="L74" i="1"/>
  <c r="L73" i="1"/>
  <c r="L33" i="1"/>
  <c r="K27" i="1"/>
  <c r="K26" i="1"/>
  <c r="K18" i="1"/>
  <c r="K5" i="1"/>
  <c r="K6" i="1"/>
  <c r="K7" i="1"/>
  <c r="K14" i="1"/>
  <c r="K17" i="1"/>
  <c r="L39" i="1" l="1"/>
  <c r="K28" i="1"/>
  <c r="K29" i="1" s="1"/>
  <c r="L29" i="1" s="1"/>
  <c r="L71" i="1"/>
  <c r="K4" i="1" l="1"/>
  <c r="K15" i="1" l="1"/>
  <c r="K16" i="1" s="1"/>
  <c r="L16" i="1" s="1"/>
  <c r="M31" i="1" s="1"/>
  <c r="L85" i="1" l="1"/>
  <c r="M85" i="1" s="1"/>
  <c r="M88" i="1" s="1"/>
  <c r="L87" i="1"/>
  <c r="M39" i="1" l="1"/>
  <c r="M90" i="1" l="1"/>
</calcChain>
</file>

<file path=xl/sharedStrings.xml><?xml version="1.0" encoding="utf-8"?>
<sst xmlns="http://schemas.openxmlformats.org/spreadsheetml/2006/main" count="166" uniqueCount="131">
  <si>
    <t>(Cada apartat ordenat de més recent a més antic )</t>
  </si>
  <si>
    <t>Empresa</t>
  </si>
  <si>
    <t>Categoria/Lloc de treball</t>
  </si>
  <si>
    <t>Inici</t>
  </si>
  <si>
    <t>nº dies</t>
  </si>
  <si>
    <t>Funcionari/ària de carrera</t>
  </si>
  <si>
    <t>Personal laboral temporal</t>
  </si>
  <si>
    <t>Personal laboral fix</t>
  </si>
  <si>
    <t>Columna1</t>
  </si>
  <si>
    <t>Règim Jurídic</t>
  </si>
  <si>
    <t>Funcionari/ària interí/na</t>
  </si>
  <si>
    <t>Centre / Universitat</t>
  </si>
  <si>
    <t>Any títol</t>
  </si>
  <si>
    <t>FORMACIO CONTINUA</t>
  </si>
  <si>
    <t>Entitat</t>
  </si>
  <si>
    <t>Nom de l'activitat i tipus (curs, seminari, jornada…)</t>
  </si>
  <si>
    <t>Hores</t>
  </si>
  <si>
    <t>Nom activitat</t>
  </si>
  <si>
    <t>Nivell Actic o Compectic</t>
  </si>
  <si>
    <t>Nivell bàsic (1)</t>
  </si>
  <si>
    <t>Nivell avançat (3)</t>
  </si>
  <si>
    <t>Nivell mitjà (2)</t>
  </si>
  <si>
    <t>PLAÇA CONVOCADA:</t>
  </si>
  <si>
    <t>Els mèrits que s'han relacionat es justifiquen amb còpies dels documents acreditatius que han d'annexar‐se a aquest document seguint l'ordre de la relació</t>
  </si>
  <si>
    <t>REFERÈNCIA:</t>
  </si>
  <si>
    <t>* En cas de necessitar relacionar més cursos, utilitzar continuar amb el formulari que consta a la pàgina 3.</t>
  </si>
  <si>
    <t xml:space="preserve">
* En cas de necessitar relacionar més cursos, utilitzar aquest espai.</t>
  </si>
  <si>
    <t>Tipus</t>
  </si>
  <si>
    <t>C1</t>
  </si>
  <si>
    <t>puntuació maxima cursos</t>
  </si>
  <si>
    <t>experiència</t>
  </si>
  <si>
    <t>apartat A</t>
  </si>
  <si>
    <t>dies</t>
  </si>
  <si>
    <t>punts per mes treballat</t>
  </si>
  <si>
    <t>apartat B</t>
  </si>
  <si>
    <t>PUNT.MAX. EXPERIENCIA</t>
  </si>
  <si>
    <t>ALTRES TITULACIONS ACADÈMIQUES</t>
  </si>
  <si>
    <t>M</t>
  </si>
  <si>
    <t>puntuació màxima</t>
  </si>
  <si>
    <t>INFORMÀTICA</t>
  </si>
  <si>
    <t>ACTIC 1</t>
  </si>
  <si>
    <t>ACTIC 2</t>
  </si>
  <si>
    <t>ACTIC 3</t>
  </si>
  <si>
    <t>ALTRES</t>
  </si>
  <si>
    <t>CATALA Superior</t>
  </si>
  <si>
    <t>Superació procés selectiu</t>
  </si>
  <si>
    <t>B1</t>
  </si>
  <si>
    <t>B2</t>
  </si>
  <si>
    <t>PUNTUA?</t>
  </si>
  <si>
    <t>PUNTS</t>
  </si>
  <si>
    <t>Puntua?</t>
  </si>
  <si>
    <t>Català nivell superior al exigit (SI/NO)</t>
  </si>
  <si>
    <t>NO</t>
  </si>
  <si>
    <t>SI amb temari i prova</t>
  </si>
  <si>
    <t>SI sense temari i prova</t>
  </si>
  <si>
    <t>SI</t>
  </si>
  <si>
    <t>TiP</t>
  </si>
  <si>
    <t>STiP</t>
  </si>
  <si>
    <t>temari i prova</t>
  </si>
  <si>
    <t>Sense temari i prova</t>
  </si>
  <si>
    <t>Columna2</t>
  </si>
  <si>
    <t>Puntuació</t>
  </si>
  <si>
    <t>Total Experiència</t>
  </si>
  <si>
    <t>Total formació</t>
  </si>
  <si>
    <t>C2</t>
  </si>
  <si>
    <t>Sense prova ni temari</t>
  </si>
  <si>
    <t>Total concurs mèrits</t>
  </si>
  <si>
    <t>(!) NOTA IMPORTANT:  A L'HORA DE GUARDAR EL DOCUMENT ABANS DE PRESENTAR-LO, L'HEU D'ANOMENAR: ANNEX 2_EL VOSTRE NOM I COGNOM.</t>
  </si>
  <si>
    <t>/ FS</t>
  </si>
  <si>
    <t>Finalització (*)</t>
  </si>
  <si>
    <t>(*) en cas que la data de finalització sigui "en l'actualitat" CAL POSAR el darrer dia de presentació de sol·licituds</t>
  </si>
  <si>
    <t>Autònom/a</t>
  </si>
  <si>
    <t>pag.</t>
  </si>
  <si>
    <t>pag,</t>
  </si>
  <si>
    <t>8.3.1.EXPERIÈNCIA LABORAL</t>
  </si>
  <si>
    <t>NOTA: Es computarà un mes com a 30 dies naturals. Les fraccions inferiors a 30 dies es poden acumular per comptabilitzar nous periodes de 30 dies. Si tot i així queden fraccions inferiors a 30 dies, aquests no es tindran en compte. En els supòstis de dedicacions a temps parcial, la puntuació es computarà proprocionalment a la dedicació acreditada.</t>
  </si>
  <si>
    <t>Jornada</t>
  </si>
  <si>
    <t>TOTAL MESOS COMPLETS</t>
  </si>
  <si>
    <t>ANYS A COMPUTAR</t>
  </si>
  <si>
    <t>nº dies  puntuables</t>
  </si>
  <si>
    <t>any</t>
  </si>
  <si>
    <t>límit màxim apartat</t>
  </si>
  <si>
    <t>P</t>
  </si>
  <si>
    <t>TUA</t>
  </si>
  <si>
    <t>Titulació universitària addicional relacionada directament amb el lloc</t>
  </si>
  <si>
    <t>Titulació universitaria addicional</t>
  </si>
  <si>
    <t>Màster</t>
  </si>
  <si>
    <t>Postgrau</t>
  </si>
  <si>
    <t>NOTA: En el supòsit que diversos títols de postgrau siguin requisit per  obtenir un títol de máster i s'acreditin tant els títols de postgrau com el de máster, només es valorarà la titulació de máster</t>
  </si>
  <si>
    <t>Tipus TUA/T/M</t>
  </si>
  <si>
    <t>Any</t>
  </si>
  <si>
    <t>C.2. cursos</t>
  </si>
  <si>
    <t>Punts per curs</t>
  </si>
  <si>
    <t>Fins a 10 hs</t>
  </si>
  <si>
    <t>De 11 a 20 hs</t>
  </si>
  <si>
    <t>De 21 a 40 hs</t>
  </si>
  <si>
    <t>De 41 a 60 hs</t>
  </si>
  <si>
    <t>De 61 a 80 hs</t>
  </si>
  <si>
    <t>De 81 a 100 hs</t>
  </si>
  <si>
    <t>De 101 a 120 hs</t>
  </si>
  <si>
    <t>Més de 120 hs</t>
  </si>
  <si>
    <t>subtotal 8.3.2. a)</t>
  </si>
  <si>
    <t>subtotal 8.3.2. b)</t>
  </si>
  <si>
    <t>subtotal 8.3.2. c)</t>
  </si>
  <si>
    <t>NOTA: Les activitats que s'hagin realitzat repetidament, com una actualització de les mateixes, es tindran en compte com una única activitat formativa sumant el nombre d'hores de cada una d'elles per valorar els punts a assignar</t>
  </si>
  <si>
    <t>Certificat ACTIC O COMPECTIC Bàsic</t>
  </si>
  <si>
    <t>Certificat ACTIC O COMPECTIC Mitjà</t>
  </si>
  <si>
    <t>Certificat ACTIC O COMPECTIC Avançat</t>
  </si>
  <si>
    <t>NOTA: En cas que la persona acrediti més d'un nivell, només es valorarà el nivell superior acreditat</t>
  </si>
  <si>
    <t>d) Coneixaments de llengua catalana superiors al nivell C1</t>
  </si>
  <si>
    <t>Presenta Certificat (Si/No)</t>
  </si>
  <si>
    <t>Acredita ?</t>
  </si>
  <si>
    <t>Nom de la formació</t>
  </si>
  <si>
    <t>Nivell de català</t>
  </si>
  <si>
    <t>Especificar (SI/NO)</t>
  </si>
  <si>
    <t xml:space="preserve">a) Per l'experiència professional en el sector públic en lloc d'igual o similar categoria i en l'exercici de tasques i/o funcions del lloc de treball vinculat a la plaça convocada
</t>
  </si>
  <si>
    <t xml:space="preserve">b) Per l'experiència professional en l'àmbit privat en l'exercici de tasques i/o funcions del lloc de treball vinculat a la plaça convocada
</t>
  </si>
  <si>
    <r>
      <t xml:space="preserve">8.3.2. FORMACIO
a) </t>
    </r>
    <r>
      <rPr>
        <sz val="9"/>
        <color indexed="8"/>
        <rFont val="Arial"/>
        <family val="2"/>
      </rPr>
      <t>Altres titulacions acadèmiques, diferents de la titulació requerida a la base 3, relacionades amb les funcions pròpies de la plaça que es convoca</t>
    </r>
  </si>
  <si>
    <r>
      <rPr>
        <b/>
        <sz val="9"/>
        <color theme="1"/>
        <rFont val="Arial"/>
        <family val="2"/>
      </rPr>
      <t>b)</t>
    </r>
    <r>
      <rPr>
        <sz val="9"/>
        <color theme="1"/>
        <rFont val="Arial"/>
        <family val="2"/>
      </rPr>
      <t xml:space="preserve"> Realització de cursos, jornades i seminaris de formació impartits o homologats per centres oficials que tinguin relació directa amb les activitats a desenvolupar en el lloc vinculat a la plaça convocada
</t>
    </r>
  </si>
  <si>
    <t>c) Coneixements d’informàtica a nivell d’usuari de programes rrelatius al tractament de la formació escrita, al tractament de la informació numèrica, al tractament de les dades, a la presentació de continguts,  ala navegació i comunicació en el món digital, la gestió d'expedients electrònics, sempre i quan els programens siguin vigents a l'actualitat i que siguin d'aplicació directe al lloc de treball a ocupar en aquesta administració o Acreditació nivell Actic o Compectic</t>
  </si>
  <si>
    <t>v2 15/10/2024</t>
  </si>
  <si>
    <t xml:space="preserve">NOM: </t>
  </si>
  <si>
    <t>subt.8.3.1.a)</t>
  </si>
  <si>
    <t>subt.8.3.1.b)</t>
  </si>
  <si>
    <t>v3 6/10/2025</t>
  </si>
  <si>
    <t>v4 23/10/2025</t>
  </si>
  <si>
    <t xml:space="preserve">Master </t>
  </si>
  <si>
    <t xml:space="preserve">Postgrau </t>
  </si>
  <si>
    <t>v5 19/01/2026</t>
  </si>
  <si>
    <t>202__/</t>
  </si>
  <si>
    <t>v6 12/02/2026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</si>
</sst>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6" x14ac:knownFonts="1">
    <font>
      <sz val="11"/>
      <color theme="1"/>
      <name val="Calibri"/>
      <family val="2"/>
      <scheme val="minor"/>
    </font>
    <font>
      <sz val="9"/>
      <color indexed="8"/>
      <name val="Arial"/>
      <family val="2"/>
    </font>
    <font>
      <sz val="9"/>
      <color theme="1"/>
      <name val="Calibri"/>
      <family val="2"/>
      <scheme val="minor"/>
    </font>
    <font>
      <b/>
      <sz val="9"/>
      <color theme="1"/>
      <name val="Calibri"/>
      <family val="2"/>
      <scheme val="minor"/>
    </font>
    <font>
      <sz val="9"/>
      <color theme="1"/>
      <name val="Arial"/>
      <family val="2"/>
    </font>
    <font>
      <sz val="11"/>
      <color theme="1"/>
      <name val="Arial"/>
      <family val="2"/>
    </font>
    <font>
      <b/>
      <sz val="11"/>
      <color rgb="FFFF0000"/>
      <name val="Calibri"/>
      <family val="2"/>
      <scheme val="minor"/>
    </font>
    <font>
      <b/>
      <sz val="11"/>
      <color theme="0"/>
      <name val="Calibri"/>
      <family val="2"/>
      <scheme val="minor"/>
    </font>
    <font>
      <b/>
      <sz val="11"/>
      <color theme="1"/>
      <name val="Calibri"/>
      <family val="2"/>
      <scheme val="minor"/>
    </font>
    <font>
      <sz val="8"/>
      <color theme="1"/>
      <name val="Calibri"/>
      <family val="2"/>
      <scheme val="minor"/>
    </font>
    <font>
      <sz val="9"/>
      <color theme="0" tint="-0.14999847407452621"/>
      <name val="Calibri"/>
      <family val="2"/>
      <scheme val="minor"/>
    </font>
    <font>
      <b/>
      <sz val="9"/>
      <color theme="1"/>
      <name val="Arial"/>
      <family val="2"/>
    </font>
    <font>
      <sz val="9"/>
      <name val="Calibri"/>
      <family val="2"/>
      <scheme val="minor"/>
    </font>
    <font>
      <sz val="11"/>
      <name val="Calibri"/>
      <family val="2"/>
      <scheme val="minor"/>
    </font>
    <font>
      <sz val="8"/>
      <color theme="1"/>
      <name val="Arial"/>
      <family val="2"/>
    </font>
    <font>
      <sz val="8"/>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hair">
        <color indexed="64"/>
      </left>
      <right style="thin">
        <color indexed="64"/>
      </right>
      <top/>
      <bottom/>
      <diagonal/>
    </border>
    <border>
      <left style="hair">
        <color indexed="64"/>
      </left>
      <right style="thin">
        <color indexed="64"/>
      </right>
      <top/>
      <bottom style="dashDotDot">
        <color indexed="64"/>
      </bottom>
      <diagonal/>
    </border>
    <border>
      <left style="hair">
        <color indexed="64"/>
      </left>
      <right/>
      <top style="hair">
        <color indexed="64"/>
      </top>
      <bottom style="dashDotDot">
        <color indexed="64"/>
      </bottom>
      <diagonal/>
    </border>
    <border>
      <left/>
      <right/>
      <top style="hair">
        <color indexed="64"/>
      </top>
      <bottom style="dashDotDot">
        <color indexed="64"/>
      </bottom>
      <diagonal/>
    </border>
    <border>
      <left style="thin">
        <color indexed="64"/>
      </left>
      <right/>
      <top style="hair">
        <color indexed="64"/>
      </top>
      <bottom style="dashDotDot">
        <color indexed="64"/>
      </bottom>
      <diagonal/>
    </border>
    <border>
      <left/>
      <right style="hair">
        <color indexed="64"/>
      </right>
      <top style="hair">
        <color indexed="64"/>
      </top>
      <bottom style="dashDotDot">
        <color indexed="64"/>
      </bottom>
      <diagonal/>
    </border>
    <border>
      <left/>
      <right style="thin">
        <color indexed="64"/>
      </right>
      <top/>
      <bottom style="dashDotDot">
        <color indexed="64"/>
      </bottom>
      <diagonal/>
    </border>
  </borders>
  <cellStyleXfs count="1">
    <xf numFmtId="0" fontId="0" fillId="0" borderId="0"/>
  </cellStyleXfs>
  <cellXfs count="289">
    <xf numFmtId="0" fontId="0" fillId="0" borderId="0" xfId="0"/>
    <xf numFmtId="14" fontId="2" fillId="0" borderId="2" xfId="0" applyNumberFormat="1"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4" fillId="0" borderId="23"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0" fillId="0" borderId="13" xfId="0" applyBorder="1" applyAlignment="1">
      <alignment vertical="top" wrapText="1"/>
    </xf>
    <xf numFmtId="0" fontId="2" fillId="0" borderId="13" xfId="0" applyFont="1" applyBorder="1"/>
    <xf numFmtId="0" fontId="0" fillId="0" borderId="13" xfId="0" applyBorder="1" applyAlignment="1">
      <alignment vertical="center" wrapText="1"/>
    </xf>
    <xf numFmtId="0" fontId="0" fillId="0" borderId="29" xfId="0" applyBorder="1" applyAlignment="1">
      <alignment vertical="center" wrapText="1"/>
    </xf>
    <xf numFmtId="0" fontId="0" fillId="0" borderId="31" xfId="0" applyBorder="1" applyAlignment="1">
      <alignment vertical="center" wrapText="1"/>
    </xf>
    <xf numFmtId="0" fontId="0" fillId="0" borderId="27" xfId="0" applyBorder="1" applyAlignment="1">
      <alignment vertical="center" wrapText="1"/>
    </xf>
    <xf numFmtId="0" fontId="3" fillId="0" borderId="20" xfId="0" applyFont="1" applyBorder="1" applyAlignment="1">
      <alignment horizontal="center" vertical="center"/>
    </xf>
    <xf numFmtId="0" fontId="2" fillId="0" borderId="20" xfId="0" applyFont="1" applyBorder="1" applyAlignment="1">
      <alignment horizontal="center" vertical="center"/>
    </xf>
    <xf numFmtId="0" fontId="0" fillId="0" borderId="1" xfId="0" applyBorder="1" applyProtection="1">
      <protection locked="0"/>
    </xf>
    <xf numFmtId="0" fontId="0" fillId="0" borderId="0" xfId="0" applyAlignment="1" applyProtection="1">
      <alignment vertical="center" wrapText="1"/>
      <protection locked="0"/>
    </xf>
    <xf numFmtId="14" fontId="2" fillId="0" borderId="11" xfId="0" applyNumberFormat="1" applyFont="1" applyBorder="1" applyAlignment="1" applyProtection="1">
      <alignment vertical="center"/>
      <protection locked="0"/>
    </xf>
    <xf numFmtId="0" fontId="0" fillId="0" borderId="0" xfId="0" applyProtection="1">
      <protection hidden="1"/>
    </xf>
    <xf numFmtId="0" fontId="8" fillId="0" borderId="27" xfId="0" applyFont="1" applyBorder="1"/>
    <xf numFmtId="0" fontId="0" fillId="0" borderId="46" xfId="0" applyBorder="1" applyAlignment="1">
      <alignment horizontal="center"/>
    </xf>
    <xf numFmtId="0" fontId="0" fillId="0" borderId="29" xfId="0" applyBorder="1"/>
    <xf numFmtId="0" fontId="8" fillId="0" borderId="31" xfId="0" applyFont="1" applyBorder="1"/>
    <xf numFmtId="0" fontId="8" fillId="0" borderId="47" xfId="0" applyFont="1" applyBorder="1"/>
    <xf numFmtId="0" fontId="0" fillId="0" borderId="27" xfId="0" applyBorder="1"/>
    <xf numFmtId="0" fontId="8" fillId="0" borderId="29" xfId="0" applyFont="1" applyBorder="1"/>
    <xf numFmtId="0" fontId="9" fillId="0" borderId="29" xfId="0" applyFont="1" applyBorder="1" applyAlignment="1">
      <alignment horizontal="center"/>
    </xf>
    <xf numFmtId="0" fontId="9" fillId="0" borderId="0" xfId="0" applyFont="1" applyAlignment="1">
      <alignment horizontal="center" wrapText="1"/>
    </xf>
    <xf numFmtId="0" fontId="0" fillId="4" borderId="29" xfId="0" applyFill="1" applyBorder="1"/>
    <xf numFmtId="0" fontId="0" fillId="4" borderId="0" xfId="0" applyFill="1"/>
    <xf numFmtId="0" fontId="0" fillId="0" borderId="46" xfId="0" applyBorder="1"/>
    <xf numFmtId="0" fontId="0" fillId="0" borderId="29" xfId="0" applyBorder="1" applyAlignment="1">
      <alignment horizontal="center"/>
    </xf>
    <xf numFmtId="0" fontId="0" fillId="0" borderId="0" xfId="0" applyAlignment="1">
      <alignment horizontal="right"/>
    </xf>
    <xf numFmtId="0" fontId="8" fillId="0" borderId="31" xfId="0" applyFont="1" applyBorder="1" applyAlignment="1">
      <alignment horizontal="center"/>
    </xf>
    <xf numFmtId="0" fontId="8" fillId="0" borderId="47" xfId="0" applyFont="1" applyBorder="1" applyAlignment="1">
      <alignment horizontal="right"/>
    </xf>
    <xf numFmtId="0" fontId="7" fillId="5" borderId="48" xfId="0" applyFont="1" applyFill="1" applyBorder="1"/>
    <xf numFmtId="0" fontId="0" fillId="6" borderId="48" xfId="0" applyFill="1" applyBorder="1"/>
    <xf numFmtId="0" fontId="0" fillId="0" borderId="48" xfId="0" applyBorder="1"/>
    <xf numFmtId="0" fontId="2" fillId="7" borderId="31" xfId="0" applyFont="1" applyFill="1" applyBorder="1" applyAlignment="1" applyProtection="1">
      <alignment vertical="center"/>
      <protection hidden="1"/>
    </xf>
    <xf numFmtId="0" fontId="2" fillId="7" borderId="0" xfId="0" applyFont="1" applyFill="1" applyProtection="1">
      <protection hidden="1"/>
    </xf>
    <xf numFmtId="0" fontId="2" fillId="7" borderId="27" xfId="0" applyFont="1" applyFill="1" applyBorder="1" applyAlignment="1" applyProtection="1">
      <alignment vertical="center"/>
      <protection hidden="1"/>
    </xf>
    <xf numFmtId="2" fontId="2" fillId="4" borderId="28" xfId="0" applyNumberFormat="1" applyFont="1" applyFill="1" applyBorder="1" applyAlignment="1" applyProtection="1">
      <alignment vertical="center"/>
      <protection hidden="1"/>
    </xf>
    <xf numFmtId="0" fontId="2" fillId="7" borderId="29" xfId="0" applyFont="1" applyFill="1" applyBorder="1" applyAlignment="1" applyProtection="1">
      <alignment vertical="center"/>
      <protection hidden="1"/>
    </xf>
    <xf numFmtId="2" fontId="2" fillId="4" borderId="30" xfId="0" applyNumberFormat="1" applyFont="1" applyFill="1" applyBorder="1" applyAlignment="1" applyProtection="1">
      <alignment vertical="center"/>
      <protection hidden="1"/>
    </xf>
    <xf numFmtId="2" fontId="2" fillId="4" borderId="32" xfId="0" applyNumberFormat="1" applyFont="1" applyFill="1" applyBorder="1" applyAlignment="1" applyProtection="1">
      <alignment vertical="center"/>
      <protection hidden="1"/>
    </xf>
    <xf numFmtId="0" fontId="2" fillId="7" borderId="46" xfId="0" applyFont="1" applyFill="1" applyBorder="1" applyAlignment="1" applyProtection="1">
      <alignment vertical="center"/>
      <protection hidden="1"/>
    </xf>
    <xf numFmtId="0" fontId="2" fillId="7" borderId="0" xfId="0" applyFont="1" applyFill="1" applyAlignment="1" applyProtection="1">
      <alignment vertical="center"/>
      <protection hidden="1"/>
    </xf>
    <xf numFmtId="0" fontId="2" fillId="7" borderId="31" xfId="0" applyFont="1" applyFill="1" applyBorder="1" applyProtection="1">
      <protection hidden="1"/>
    </xf>
    <xf numFmtId="0" fontId="2" fillId="8" borderId="0" xfId="0" applyFont="1" applyFill="1" applyProtection="1">
      <protection hidden="1"/>
    </xf>
    <xf numFmtId="2" fontId="2" fillId="2" borderId="28" xfId="0" applyNumberFormat="1" applyFont="1" applyFill="1" applyBorder="1" applyAlignment="1" applyProtection="1">
      <alignment vertical="center"/>
      <protection hidden="1"/>
    </xf>
    <xf numFmtId="2" fontId="2" fillId="2" borderId="30" xfId="0" applyNumberFormat="1" applyFont="1" applyFill="1" applyBorder="1" applyAlignment="1" applyProtection="1">
      <alignment vertical="center"/>
      <protection hidden="1"/>
    </xf>
    <xf numFmtId="2" fontId="2" fillId="2" borderId="32" xfId="0" applyNumberFormat="1" applyFont="1" applyFill="1" applyBorder="1" applyAlignment="1" applyProtection="1">
      <alignment vertical="center"/>
      <protection hidden="1"/>
    </xf>
    <xf numFmtId="0" fontId="2" fillId="7" borderId="29" xfId="0" applyFont="1" applyFill="1" applyBorder="1" applyProtection="1">
      <protection hidden="1"/>
    </xf>
    <xf numFmtId="0" fontId="2" fillId="7" borderId="47" xfId="0" applyFont="1" applyFill="1" applyBorder="1" applyAlignment="1" applyProtection="1">
      <alignment vertical="center"/>
      <protection hidden="1"/>
    </xf>
    <xf numFmtId="0" fontId="2" fillId="8" borderId="47" xfId="0" applyFont="1" applyFill="1" applyBorder="1" applyProtection="1">
      <protection hidden="1"/>
    </xf>
    <xf numFmtId="0" fontId="2" fillId="0" borderId="0" xfId="0" applyFont="1" applyProtection="1">
      <protection hidden="1"/>
    </xf>
    <xf numFmtId="0" fontId="2" fillId="0" borderId="0" xfId="0" applyFont="1" applyAlignment="1" applyProtection="1">
      <alignment vertical="center"/>
      <protection hidden="1"/>
    </xf>
    <xf numFmtId="2" fontId="2" fillId="0" borderId="20" xfId="0" applyNumberFormat="1" applyFont="1" applyBorder="1" applyAlignment="1" applyProtection="1">
      <alignment vertical="center"/>
      <protection hidden="1"/>
    </xf>
    <xf numFmtId="2" fontId="2" fillId="0" borderId="20" xfId="0" applyNumberFormat="1" applyFont="1" applyBorder="1" applyProtection="1">
      <protection hidden="1"/>
    </xf>
    <xf numFmtId="0" fontId="2" fillId="0" borderId="0" xfId="0" applyFont="1" applyAlignment="1" applyProtection="1">
      <alignment horizontal="center" vertical="center"/>
      <protection hidden="1"/>
    </xf>
    <xf numFmtId="0" fontId="2" fillId="0" borderId="38" xfId="0" applyFont="1" applyBorder="1" applyProtection="1">
      <protection hidden="1"/>
    </xf>
    <xf numFmtId="0" fontId="2" fillId="0" borderId="38" xfId="0" applyFont="1" applyBorder="1" applyAlignment="1" applyProtection="1">
      <alignment horizontal="center" wrapText="1"/>
      <protection hidden="1"/>
    </xf>
    <xf numFmtId="2" fontId="2" fillId="0" borderId="18" xfId="0" applyNumberFormat="1" applyFont="1" applyBorder="1" applyProtection="1">
      <protection hidden="1"/>
    </xf>
    <xf numFmtId="0" fontId="10" fillId="2" borderId="13" xfId="0" applyFont="1" applyFill="1" applyBorder="1" applyProtection="1">
      <protection hidden="1"/>
    </xf>
    <xf numFmtId="0" fontId="2" fillId="3" borderId="29" xfId="0" applyFont="1" applyFill="1" applyBorder="1" applyProtection="1">
      <protection hidden="1"/>
    </xf>
    <xf numFmtId="0" fontId="2" fillId="3" borderId="30" xfId="0" applyFont="1" applyFill="1" applyBorder="1" applyProtection="1">
      <protection hidden="1"/>
    </xf>
    <xf numFmtId="0" fontId="2" fillId="3" borderId="31" xfId="0" applyFont="1" applyFill="1" applyBorder="1" applyProtection="1">
      <protection hidden="1"/>
    </xf>
    <xf numFmtId="0" fontId="2" fillId="3" borderId="32" xfId="0" applyFont="1" applyFill="1" applyBorder="1" applyProtection="1">
      <protection hidden="1"/>
    </xf>
    <xf numFmtId="2" fontId="2" fillId="0" borderId="22" xfId="0" applyNumberFormat="1" applyFont="1" applyBorder="1" applyProtection="1">
      <protection hidden="1"/>
    </xf>
    <xf numFmtId="2" fontId="2" fillId="2" borderId="28" xfId="0" applyNumberFormat="1" applyFont="1" applyFill="1" applyBorder="1" applyProtection="1">
      <protection hidden="1"/>
    </xf>
    <xf numFmtId="2" fontId="2" fillId="2" borderId="30" xfId="0" applyNumberFormat="1" applyFont="1" applyFill="1" applyBorder="1" applyProtection="1">
      <protection hidden="1"/>
    </xf>
    <xf numFmtId="0" fontId="11" fillId="0" borderId="21" xfId="0" applyFont="1" applyBorder="1" applyAlignment="1">
      <alignment horizontal="left" vertical="center" wrapText="1"/>
    </xf>
    <xf numFmtId="0" fontId="11" fillId="0" borderId="21" xfId="0" applyFont="1" applyBorder="1" applyAlignment="1">
      <alignment horizontal="left"/>
    </xf>
    <xf numFmtId="0" fontId="11" fillId="0" borderId="20"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5" fillId="0" borderId="22" xfId="0" applyFont="1" applyBorder="1" applyAlignment="1">
      <alignment vertical="center"/>
    </xf>
    <xf numFmtId="0" fontId="2" fillId="0" borderId="14" xfId="0" applyFont="1" applyBorder="1" applyAlignment="1" applyProtection="1">
      <alignment wrapText="1"/>
      <protection locked="0"/>
    </xf>
    <xf numFmtId="0" fontId="2" fillId="0" borderId="7" xfId="0" applyFont="1" applyBorder="1" applyAlignment="1" applyProtection="1">
      <alignment wrapText="1"/>
      <protection locked="0"/>
    </xf>
    <xf numFmtId="0" fontId="4" fillId="0" borderId="27" xfId="0" applyFont="1" applyBorder="1" applyAlignment="1">
      <alignment vertical="center" wrapText="1"/>
    </xf>
    <xf numFmtId="0" fontId="4" fillId="0" borderId="21" xfId="0" applyFont="1" applyBorder="1" applyAlignment="1" applyProtection="1">
      <alignment vertical="center"/>
      <protection locked="0"/>
    </xf>
    <xf numFmtId="0" fontId="5" fillId="0" borderId="29" xfId="0" applyFont="1" applyBorder="1" applyAlignment="1">
      <alignment vertical="center" wrapText="1"/>
    </xf>
    <xf numFmtId="0" fontId="2" fillId="0" borderId="7" xfId="0" applyFont="1" applyBorder="1" applyAlignment="1" applyProtection="1">
      <alignment vertical="center"/>
      <protection locked="0"/>
    </xf>
    <xf numFmtId="0" fontId="2" fillId="3" borderId="0" xfId="0" applyFont="1" applyFill="1" applyProtection="1">
      <protection hidden="1"/>
    </xf>
    <xf numFmtId="0" fontId="2" fillId="3" borderId="47" xfId="0" applyFont="1" applyFill="1" applyBorder="1" applyProtection="1">
      <protection hidden="1"/>
    </xf>
    <xf numFmtId="10" fontId="2" fillId="0" borderId="45" xfId="0" applyNumberFormat="1" applyFont="1" applyBorder="1" applyAlignment="1" applyProtection="1">
      <alignment vertical="center"/>
      <protection locked="0"/>
    </xf>
    <xf numFmtId="10" fontId="2" fillId="0" borderId="3" xfId="0" applyNumberFormat="1" applyFont="1" applyBorder="1" applyAlignment="1" applyProtection="1">
      <alignment vertical="center"/>
      <protection locked="0"/>
    </xf>
    <xf numFmtId="2" fontId="2" fillId="4" borderId="49" xfId="0" applyNumberFormat="1" applyFont="1" applyFill="1" applyBorder="1" applyAlignment="1" applyProtection="1">
      <alignment vertical="center"/>
      <protection hidden="1"/>
    </xf>
    <xf numFmtId="2" fontId="2" fillId="0" borderId="40" xfId="0" applyNumberFormat="1" applyFont="1" applyBorder="1" applyAlignment="1" applyProtection="1">
      <alignment vertical="center"/>
      <protection hidden="1"/>
    </xf>
    <xf numFmtId="2" fontId="2" fillId="8" borderId="46" xfId="0" applyNumberFormat="1" applyFont="1" applyFill="1" applyBorder="1" applyAlignment="1" applyProtection="1">
      <alignment vertical="center"/>
      <protection hidden="1"/>
    </xf>
    <xf numFmtId="2" fontId="2" fillId="8" borderId="0" xfId="0" applyNumberFormat="1" applyFont="1" applyFill="1" applyAlignment="1" applyProtection="1">
      <alignment vertical="center"/>
      <protection hidden="1"/>
    </xf>
    <xf numFmtId="2" fontId="2" fillId="8" borderId="47" xfId="0" applyNumberFormat="1" applyFont="1" applyFill="1" applyBorder="1" applyAlignment="1" applyProtection="1">
      <alignment vertical="center"/>
      <protection hidden="1"/>
    </xf>
    <xf numFmtId="2" fontId="2" fillId="0" borderId="58" xfId="0" applyNumberFormat="1" applyFont="1" applyBorder="1" applyAlignment="1" applyProtection="1">
      <alignment vertical="center"/>
      <protection hidden="1"/>
    </xf>
    <xf numFmtId="0" fontId="2" fillId="0" borderId="59" xfId="0" applyFont="1" applyBorder="1" applyAlignment="1" applyProtection="1">
      <alignment horizontal="center" vertical="center"/>
      <protection locked="0"/>
    </xf>
    <xf numFmtId="0" fontId="8" fillId="0" borderId="20" xfId="0" applyFont="1" applyBorder="1"/>
    <xf numFmtId="0" fontId="0" fillId="0" borderId="20" xfId="0" applyBorder="1" applyAlignment="1">
      <alignment horizontal="left"/>
    </xf>
    <xf numFmtId="0" fontId="0" fillId="0" borderId="20" xfId="0" applyBorder="1" applyAlignment="1">
      <alignment horizontal="center"/>
    </xf>
    <xf numFmtId="0" fontId="0" fillId="0" borderId="20" xfId="0" applyBorder="1"/>
    <xf numFmtId="2" fontId="2" fillId="2" borderId="68" xfId="0" applyNumberFormat="1" applyFont="1" applyFill="1" applyBorder="1" applyAlignment="1" applyProtection="1">
      <alignment vertical="center"/>
      <protection hidden="1"/>
    </xf>
    <xf numFmtId="2" fontId="2" fillId="2" borderId="68" xfId="0" applyNumberFormat="1" applyFont="1" applyFill="1" applyBorder="1" applyProtection="1">
      <protection hidden="1"/>
    </xf>
    <xf numFmtId="1" fontId="2" fillId="0" borderId="51" xfId="0" applyNumberFormat="1" applyFont="1" applyBorder="1" applyAlignment="1" applyProtection="1">
      <alignment horizontal="center"/>
      <protection locked="0"/>
    </xf>
    <xf numFmtId="1" fontId="2" fillId="0" borderId="65" xfId="0" applyNumberFormat="1" applyFont="1" applyBorder="1" applyAlignment="1" applyProtection="1">
      <alignment horizontal="center"/>
      <protection locked="0"/>
    </xf>
    <xf numFmtId="0" fontId="2" fillId="0" borderId="50" xfId="0" applyFont="1" applyBorder="1" applyAlignment="1" applyProtection="1">
      <alignment horizontal="center"/>
      <protection locked="0"/>
    </xf>
    <xf numFmtId="0" fontId="2" fillId="0" borderId="49" xfId="0" applyFont="1" applyBorder="1" applyAlignment="1" applyProtection="1">
      <alignment horizontal="center"/>
      <protection locked="0"/>
    </xf>
    <xf numFmtId="0" fontId="2" fillId="0" borderId="51" xfId="0" applyFont="1" applyBorder="1" applyAlignment="1" applyProtection="1">
      <alignment horizontal="center"/>
      <protection locked="0"/>
    </xf>
    <xf numFmtId="0" fontId="2" fillId="2" borderId="10" xfId="0" applyFont="1" applyFill="1" applyBorder="1" applyAlignment="1" applyProtection="1">
      <alignment wrapText="1"/>
      <protection locked="0"/>
    </xf>
    <xf numFmtId="0" fontId="2" fillId="2" borderId="14" xfId="0" applyFont="1" applyFill="1" applyBorder="1" applyAlignment="1" applyProtection="1">
      <alignment wrapText="1"/>
      <protection locked="0"/>
    </xf>
    <xf numFmtId="0" fontId="2" fillId="0" borderId="61" xfId="0" applyFont="1" applyBorder="1" applyAlignment="1" applyProtection="1">
      <alignment wrapText="1"/>
      <protection locked="0"/>
    </xf>
    <xf numFmtId="2" fontId="2" fillId="0" borderId="22" xfId="0" applyNumberFormat="1" applyFont="1" applyBorder="1" applyAlignment="1" applyProtection="1">
      <alignment vertical="center"/>
      <protection hidden="1"/>
    </xf>
    <xf numFmtId="0" fontId="2" fillId="2" borderId="70" xfId="0" applyFont="1" applyFill="1" applyBorder="1" applyAlignment="1" applyProtection="1">
      <alignment vertical="center"/>
      <protection hidden="1"/>
    </xf>
    <xf numFmtId="2" fontId="2" fillId="2" borderId="71" xfId="0" applyNumberFormat="1" applyFont="1" applyFill="1" applyBorder="1" applyAlignment="1" applyProtection="1">
      <alignment vertical="center"/>
      <protection hidden="1"/>
    </xf>
    <xf numFmtId="0" fontId="2" fillId="2" borderId="47" xfId="0" applyFont="1" applyFill="1" applyBorder="1" applyAlignment="1" applyProtection="1">
      <alignment vertical="center"/>
      <protection hidden="1"/>
    </xf>
    <xf numFmtId="0" fontId="2" fillId="2" borderId="66" xfId="0" applyFont="1" applyFill="1" applyBorder="1" applyProtection="1">
      <protection hidden="1"/>
    </xf>
    <xf numFmtId="0" fontId="2" fillId="2" borderId="67" xfId="0" applyFont="1" applyFill="1" applyBorder="1" applyProtection="1">
      <protection hidden="1"/>
    </xf>
    <xf numFmtId="0" fontId="2" fillId="2" borderId="66" xfId="0" applyFont="1" applyFill="1" applyBorder="1" applyAlignment="1" applyProtection="1">
      <alignment vertical="center"/>
      <protection hidden="1"/>
    </xf>
    <xf numFmtId="0" fontId="2" fillId="2" borderId="67" xfId="0" applyFont="1" applyFill="1" applyBorder="1" applyAlignment="1" applyProtection="1">
      <alignment vertical="center"/>
      <protection hidden="1"/>
    </xf>
    <xf numFmtId="0" fontId="4" fillId="0" borderId="29" xfId="0" applyFont="1" applyBorder="1" applyAlignment="1">
      <alignment vertical="center"/>
    </xf>
    <xf numFmtId="0" fontId="2" fillId="0" borderId="6" xfId="0" applyFont="1" applyBorder="1" applyProtection="1">
      <protection locked="0"/>
    </xf>
    <xf numFmtId="0" fontId="2" fillId="0" borderId="60" xfId="0" applyFont="1" applyBorder="1" applyProtection="1">
      <protection locked="0"/>
    </xf>
    <xf numFmtId="2" fontId="2" fillId="0" borderId="49" xfId="0" applyNumberFormat="1" applyFont="1" applyBorder="1" applyAlignment="1" applyProtection="1">
      <alignment vertical="center"/>
      <protection hidden="1"/>
    </xf>
    <xf numFmtId="2" fontId="2" fillId="0" borderId="51" xfId="0" applyNumberFormat="1" applyFont="1" applyBorder="1" applyAlignment="1" applyProtection="1">
      <alignment vertical="center"/>
      <protection hidden="1"/>
    </xf>
    <xf numFmtId="2" fontId="2" fillId="0" borderId="52" xfId="0" applyNumberFormat="1" applyFont="1" applyBorder="1" applyAlignment="1" applyProtection="1">
      <alignment vertical="center"/>
      <protection hidden="1"/>
    </xf>
    <xf numFmtId="2" fontId="2" fillId="2" borderId="78" xfId="0" applyNumberFormat="1" applyFont="1" applyFill="1" applyBorder="1" applyAlignment="1" applyProtection="1">
      <alignment vertical="center"/>
      <protection hidden="1"/>
    </xf>
    <xf numFmtId="0" fontId="3" fillId="0" borderId="20" xfId="0" applyFont="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pplyProtection="1">
      <alignment vertical="center" wrapText="1"/>
      <protection hidden="1"/>
    </xf>
    <xf numFmtId="0" fontId="3" fillId="0" borderId="34"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protection hidden="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1" xfId="0" applyFont="1" applyBorder="1" applyAlignment="1" applyProtection="1">
      <alignment vertical="center"/>
      <protection hidden="1"/>
    </xf>
    <xf numFmtId="0" fontId="3" fillId="0" borderId="22" xfId="0" applyFont="1" applyBorder="1" applyAlignment="1" applyProtection="1">
      <alignment vertical="center"/>
      <protection hidden="1"/>
    </xf>
    <xf numFmtId="0" fontId="3" fillId="0" borderId="34" xfId="0" applyFont="1" applyBorder="1" applyAlignment="1" applyProtection="1">
      <alignment vertical="center"/>
      <protection hidden="1"/>
    </xf>
    <xf numFmtId="0" fontId="3" fillId="0" borderId="36" xfId="0" applyFont="1" applyBorder="1" applyAlignment="1">
      <alignment horizontal="center" vertical="center"/>
    </xf>
    <xf numFmtId="0" fontId="3"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3" fillId="3" borderId="27" xfId="0" applyFont="1" applyFill="1" applyBorder="1" applyProtection="1">
      <protection hidden="1"/>
    </xf>
    <xf numFmtId="0" fontId="3" fillId="3" borderId="46" xfId="0" applyFont="1" applyFill="1" applyBorder="1" applyProtection="1">
      <protection hidden="1"/>
    </xf>
    <xf numFmtId="0" fontId="3" fillId="3" borderId="28" xfId="0" applyFont="1" applyFill="1" applyBorder="1" applyProtection="1">
      <protection hidden="1"/>
    </xf>
    <xf numFmtId="0" fontId="0" fillId="0" borderId="34" xfId="0" applyBorder="1" applyAlignment="1" applyProtection="1">
      <alignment horizontal="center" vertical="center"/>
      <protection locked="0"/>
    </xf>
    <xf numFmtId="0" fontId="14" fillId="0" borderId="21" xfId="0" applyFont="1" applyBorder="1" applyAlignment="1" applyProtection="1">
      <alignment horizontal="right" vertical="center"/>
      <protection locked="0"/>
    </xf>
    <xf numFmtId="49" fontId="2" fillId="0" borderId="43" xfId="0" applyNumberFormat="1" applyFont="1" applyBorder="1" applyAlignment="1" applyProtection="1">
      <alignment horizontal="center" wrapText="1"/>
      <protection locked="0"/>
    </xf>
    <xf numFmtId="49" fontId="2" fillId="0" borderId="12" xfId="0" applyNumberFormat="1" applyFont="1" applyBorder="1" applyAlignment="1" applyProtection="1">
      <alignment horizontal="center" wrapText="1"/>
      <protection locked="0"/>
    </xf>
    <xf numFmtId="49" fontId="2" fillId="0" borderId="15" xfId="0" applyNumberFormat="1" applyFont="1" applyBorder="1" applyAlignment="1" applyProtection="1">
      <alignment horizontal="center" wrapText="1"/>
      <protection locked="0"/>
    </xf>
    <xf numFmtId="49" fontId="2" fillId="0" borderId="64" xfId="0" applyNumberFormat="1" applyFont="1" applyBorder="1" applyAlignment="1" applyProtection="1">
      <alignment horizontal="center" wrapText="1"/>
      <protection locked="0"/>
    </xf>
    <xf numFmtId="0" fontId="2" fillId="0" borderId="45"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60" xfId="0" applyFont="1" applyBorder="1" applyAlignment="1" applyProtection="1">
      <alignment vertical="center" wrapText="1"/>
      <protection locked="0"/>
    </xf>
    <xf numFmtId="0" fontId="2" fillId="0" borderId="62"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0" fontId="2" fillId="0" borderId="53" xfId="0" applyNumberFormat="1" applyFont="1" applyBorder="1" applyAlignment="1" applyProtection="1">
      <alignment vertical="center"/>
      <protection locked="0"/>
    </xf>
    <xf numFmtId="10" fontId="2" fillId="0" borderId="7" xfId="0" applyNumberFormat="1" applyFont="1" applyBorder="1" applyAlignment="1" applyProtection="1">
      <alignment vertical="center"/>
      <protection locked="0"/>
    </xf>
    <xf numFmtId="0" fontId="2" fillId="2" borderId="65" xfId="0" applyFont="1" applyFill="1" applyBorder="1" applyAlignment="1" applyProtection="1">
      <alignment wrapText="1"/>
      <protection locked="0"/>
    </xf>
    <xf numFmtId="0" fontId="2" fillId="2" borderId="72" xfId="0" applyFont="1" applyFill="1" applyBorder="1" applyAlignment="1" applyProtection="1">
      <alignment wrapText="1"/>
      <protection locked="0"/>
    </xf>
    <xf numFmtId="0" fontId="2" fillId="2" borderId="73" xfId="0" applyFont="1" applyFill="1" applyBorder="1" applyAlignment="1" applyProtection="1">
      <alignment wrapText="1"/>
      <protection locked="0"/>
    </xf>
    <xf numFmtId="0" fontId="2" fillId="0" borderId="15" xfId="0" applyFont="1" applyBorder="1" applyAlignment="1" applyProtection="1">
      <alignment wrapText="1"/>
      <protection locked="0"/>
    </xf>
    <xf numFmtId="0" fontId="2" fillId="0" borderId="6" xfId="0" applyFont="1" applyBorder="1" applyAlignment="1" applyProtection="1">
      <alignment vertical="center" wrapText="1"/>
      <protection locked="0"/>
    </xf>
    <xf numFmtId="0" fontId="2" fillId="0" borderId="63" xfId="0" applyFont="1" applyBorder="1" applyAlignment="1" applyProtection="1">
      <alignment wrapText="1"/>
      <protection locked="0"/>
    </xf>
    <xf numFmtId="0" fontId="2" fillId="0" borderId="1" xfId="0" applyFont="1" applyBorder="1" applyProtection="1">
      <protection locked="0"/>
    </xf>
    <xf numFmtId="14" fontId="2" fillId="0" borderId="42" xfId="0" applyNumberFormat="1" applyFont="1" applyBorder="1" applyAlignment="1" applyProtection="1">
      <alignment horizontal="right" vertical="center"/>
      <protection hidden="1"/>
    </xf>
    <xf numFmtId="0" fontId="2" fillId="0" borderId="16" xfId="0" applyFont="1" applyBorder="1" applyAlignment="1" applyProtection="1">
      <alignment horizontal="right" vertical="center"/>
      <protection hidden="1"/>
    </xf>
    <xf numFmtId="0" fontId="2" fillId="0" borderId="63" xfId="0" applyFont="1" applyBorder="1" applyAlignment="1" applyProtection="1">
      <alignment horizontal="right" vertical="center"/>
      <protection hidden="1"/>
    </xf>
    <xf numFmtId="0" fontId="3" fillId="0" borderId="22" xfId="0" applyFont="1" applyBorder="1" applyAlignment="1" applyProtection="1">
      <alignment horizontal="center" vertical="center" wrapText="1"/>
      <protection hidden="1"/>
    </xf>
    <xf numFmtId="2" fontId="2" fillId="0" borderId="2" xfId="0" applyNumberFormat="1" applyFont="1" applyBorder="1" applyAlignment="1" applyProtection="1">
      <alignment horizontal="right" vertical="center"/>
      <protection hidden="1"/>
    </xf>
    <xf numFmtId="2" fontId="2" fillId="0" borderId="4" xfId="0" applyNumberFormat="1" applyFont="1" applyBorder="1" applyAlignment="1" applyProtection="1">
      <alignment horizontal="right" vertical="center"/>
      <protection hidden="1"/>
    </xf>
    <xf numFmtId="2" fontId="2" fillId="0" borderId="61" xfId="0" applyNumberFormat="1" applyFont="1" applyBorder="1" applyAlignment="1" applyProtection="1">
      <alignment horizontal="right" vertical="center"/>
      <protection hidden="1"/>
    </xf>
    <xf numFmtId="2" fontId="2" fillId="0" borderId="52" xfId="0" applyNumberFormat="1" applyFont="1" applyBorder="1" applyAlignment="1" applyProtection="1">
      <alignment horizontal="right" vertical="center"/>
      <protection hidden="1"/>
    </xf>
    <xf numFmtId="2" fontId="2" fillId="0" borderId="65" xfId="0" applyNumberFormat="1" applyFont="1" applyBorder="1" applyAlignment="1" applyProtection="1">
      <alignment horizontal="right" vertical="center"/>
      <protection hidden="1"/>
    </xf>
    <xf numFmtId="0" fontId="2" fillId="0" borderId="0" xfId="0" applyFont="1" applyAlignment="1">
      <alignment vertical="center"/>
    </xf>
    <xf numFmtId="0" fontId="5" fillId="0" borderId="31" xfId="0" applyFont="1" applyBorder="1" applyAlignment="1" applyProtection="1">
      <alignment vertical="center"/>
      <protection hidden="1"/>
    </xf>
    <xf numFmtId="0" fontId="2" fillId="0" borderId="25" xfId="0" applyFont="1" applyBorder="1" applyAlignment="1" applyProtection="1">
      <alignment horizontal="center" vertical="center"/>
      <protection hidden="1"/>
    </xf>
    <xf numFmtId="0" fontId="2" fillId="0" borderId="3" xfId="0" applyFont="1" applyBorder="1" applyProtection="1">
      <protection hidden="1"/>
    </xf>
    <xf numFmtId="0" fontId="0" fillId="0" borderId="3" xfId="0" applyBorder="1" applyProtection="1">
      <protection hidden="1"/>
    </xf>
    <xf numFmtId="0" fontId="2" fillId="0" borderId="29" xfId="0" applyFont="1" applyBorder="1" applyAlignment="1" applyProtection="1">
      <alignment vertical="center" wrapText="1"/>
      <protection hidden="1"/>
    </xf>
    <xf numFmtId="0" fontId="2" fillId="0" borderId="13" xfId="0" applyFont="1" applyBorder="1" applyAlignment="1" applyProtection="1">
      <alignment horizontal="center" vertical="center"/>
      <protection hidden="1"/>
    </xf>
    <xf numFmtId="0" fontId="2" fillId="0" borderId="54" xfId="0" applyFont="1" applyBorder="1" applyAlignment="1" applyProtection="1">
      <alignment vertical="center"/>
      <protection hidden="1"/>
    </xf>
    <xf numFmtId="0" fontId="2" fillId="0" borderId="55" xfId="0" applyFont="1" applyBorder="1" applyAlignment="1" applyProtection="1">
      <alignment vertical="center"/>
      <protection hidden="1"/>
    </xf>
    <xf numFmtId="14" fontId="2" fillId="0" borderId="46" xfId="0" applyNumberFormat="1" applyFont="1"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1" xfId="0" applyBorder="1" applyAlignment="1" applyProtection="1">
      <alignment vertical="center"/>
      <protection hidden="1"/>
    </xf>
    <xf numFmtId="0" fontId="2" fillId="0" borderId="57" xfId="0" applyFont="1" applyBorder="1" applyAlignment="1" applyProtection="1">
      <alignment vertical="center"/>
      <protection hidden="1"/>
    </xf>
    <xf numFmtId="0" fontId="2" fillId="0" borderId="0" xfId="0" applyFont="1" applyAlignment="1" applyProtection="1">
      <alignment vertical="center" wrapText="1"/>
      <protection hidden="1"/>
    </xf>
    <xf numFmtId="0" fontId="2" fillId="0" borderId="54" xfId="0" applyFont="1" applyBorder="1" applyAlignment="1" applyProtection="1">
      <alignment vertical="center" wrapText="1"/>
      <protection hidden="1"/>
    </xf>
    <xf numFmtId="0" fontId="2" fillId="0" borderId="55" xfId="0" applyFont="1" applyBorder="1" applyAlignment="1" applyProtection="1">
      <alignment vertical="center" wrapText="1"/>
      <protection hidden="1"/>
    </xf>
    <xf numFmtId="0" fontId="2" fillId="0" borderId="56" xfId="0" applyFont="1" applyBorder="1" applyAlignment="1" applyProtection="1">
      <alignment vertical="center" wrapText="1"/>
      <protection hidden="1"/>
    </xf>
    <xf numFmtId="0" fontId="2" fillId="0" borderId="47" xfId="0" applyFont="1" applyBorder="1" applyAlignment="1" applyProtection="1">
      <alignment vertical="center"/>
      <protection hidden="1"/>
    </xf>
    <xf numFmtId="0" fontId="2" fillId="0" borderId="52" xfId="0" applyFont="1" applyBorder="1" applyAlignment="1" applyProtection="1">
      <alignment horizontal="center"/>
      <protection locked="0"/>
    </xf>
    <xf numFmtId="2" fontId="2" fillId="2" borderId="32" xfId="0" applyNumberFormat="1" applyFont="1" applyFill="1" applyBorder="1" applyProtection="1">
      <protection hidden="1"/>
    </xf>
    <xf numFmtId="14" fontId="2" fillId="0" borderId="15" xfId="0" applyNumberFormat="1" applyFont="1" applyBorder="1" applyAlignment="1" applyProtection="1">
      <alignment horizontal="center"/>
      <protection locked="0"/>
    </xf>
    <xf numFmtId="14" fontId="2" fillId="0" borderId="17" xfId="0" applyNumberFormat="1" applyFont="1" applyBorder="1" applyAlignment="1" applyProtection="1">
      <alignment horizontal="center"/>
      <protection locked="0"/>
    </xf>
    <xf numFmtId="2" fontId="2" fillId="2" borderId="78" xfId="0" applyNumberFormat="1" applyFont="1" applyFill="1" applyBorder="1" applyProtection="1">
      <protection hidden="1"/>
    </xf>
    <xf numFmtId="2" fontId="2" fillId="2" borderId="30" xfId="0" quotePrefix="1" applyNumberFormat="1" applyFont="1" applyFill="1" applyBorder="1" applyProtection="1">
      <protection hidden="1"/>
    </xf>
    <xf numFmtId="0" fontId="6" fillId="0" borderId="0" xfId="0" applyFont="1" applyAlignment="1" applyProtection="1">
      <alignment vertical="center" wrapText="1"/>
      <protection locked="0"/>
    </xf>
    <xf numFmtId="0" fontId="0" fillId="0" borderId="0" xfId="0" applyAlignment="1">
      <alignment vertical="center" wrapText="1"/>
    </xf>
    <xf numFmtId="0" fontId="4" fillId="0" borderId="27" xfId="0" applyFont="1" applyBorder="1" applyAlignment="1">
      <alignment vertical="center" wrapText="1"/>
    </xf>
    <xf numFmtId="0" fontId="4" fillId="0" borderId="29" xfId="0" applyFont="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41" xfId="0" applyFont="1" applyBorder="1" applyAlignment="1" applyProtection="1">
      <alignment vertical="center" wrapText="1"/>
      <protection locked="0"/>
    </xf>
    <xf numFmtId="0" fontId="2" fillId="0" borderId="42"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3" fillId="0" borderId="21" xfId="0" applyFont="1" applyBorder="1" applyAlignment="1" applyProtection="1">
      <alignment horizontal="center" vertical="center" wrapText="1"/>
      <protection locked="0"/>
    </xf>
    <xf numFmtId="0" fontId="8" fillId="0" borderId="34" xfId="0" applyFont="1" applyBorder="1" applyAlignment="1">
      <alignment horizontal="center" vertical="center" wrapText="1"/>
    </xf>
    <xf numFmtId="0" fontId="2" fillId="0" borderId="40"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43" xfId="0" applyFont="1" applyBorder="1" applyAlignment="1" applyProtection="1">
      <alignment wrapText="1"/>
      <protection locked="0"/>
    </xf>
    <xf numFmtId="0" fontId="0" fillId="0" borderId="33" xfId="0" applyBorder="1" applyAlignment="1" applyProtection="1">
      <alignment wrapText="1"/>
      <protection locked="0"/>
    </xf>
    <xf numFmtId="0" fontId="3" fillId="0" borderId="21" xfId="0" applyFont="1" applyBorder="1" applyAlignment="1">
      <alignment horizontal="center" vertical="center"/>
    </xf>
    <xf numFmtId="0" fontId="3" fillId="0" borderId="34" xfId="0" applyFont="1" applyBorder="1" applyAlignment="1">
      <alignment horizontal="center" vertical="center"/>
    </xf>
    <xf numFmtId="0" fontId="8" fillId="0" borderId="22" xfId="0" applyFont="1" applyBorder="1" applyAlignment="1">
      <alignment horizontal="center" vertical="center"/>
    </xf>
    <xf numFmtId="0" fontId="2" fillId="0" borderId="45" xfId="0" applyFont="1" applyBorder="1" applyProtection="1">
      <protection locked="0"/>
    </xf>
    <xf numFmtId="0" fontId="0" fillId="0" borderId="5" xfId="0" applyBorder="1" applyProtection="1">
      <protection locked="0"/>
    </xf>
    <xf numFmtId="0" fontId="4" fillId="0" borderId="38" xfId="0" applyFont="1" applyBorder="1" applyAlignment="1">
      <alignment vertical="center" wrapText="1"/>
    </xf>
    <xf numFmtId="0" fontId="4" fillId="0" borderId="13" xfId="0" applyFont="1" applyBorder="1" applyAlignment="1">
      <alignment vertical="center" wrapText="1"/>
    </xf>
    <xf numFmtId="0" fontId="2" fillId="0" borderId="41" xfId="0" applyFont="1" applyBorder="1" applyAlignment="1" applyProtection="1">
      <alignment wrapText="1"/>
      <protection locked="0"/>
    </xf>
    <xf numFmtId="0" fontId="2" fillId="0" borderId="1" xfId="0" applyFont="1" applyBorder="1" applyAlignment="1" applyProtection="1">
      <alignment wrapText="1"/>
      <protection locked="0"/>
    </xf>
    <xf numFmtId="0" fontId="2" fillId="0" borderId="42" xfId="0" applyFont="1" applyBorder="1" applyAlignment="1" applyProtection="1">
      <alignment wrapText="1"/>
      <protection locked="0"/>
    </xf>
    <xf numFmtId="0" fontId="2" fillId="0" borderId="39" xfId="0" applyFont="1" applyBorder="1" applyAlignment="1" applyProtection="1">
      <alignment wrapText="1"/>
      <protection locked="0"/>
    </xf>
    <xf numFmtId="0" fontId="2" fillId="0" borderId="45" xfId="0" applyFont="1" applyBorder="1" applyAlignment="1" applyProtection="1">
      <alignment wrapText="1"/>
      <protection locked="0"/>
    </xf>
    <xf numFmtId="0" fontId="2" fillId="0" borderId="10" xfId="0" applyFont="1" applyBorder="1" applyAlignment="1" applyProtection="1">
      <alignment wrapText="1"/>
      <protection locked="0"/>
    </xf>
    <xf numFmtId="0" fontId="2" fillId="0" borderId="19" xfId="0" applyFont="1" applyBorder="1" applyAlignment="1" applyProtection="1">
      <alignment wrapText="1"/>
      <protection locked="0"/>
    </xf>
    <xf numFmtId="0" fontId="2" fillId="0" borderId="6" xfId="0" applyFont="1" applyBorder="1" applyAlignment="1" applyProtection="1">
      <alignment wrapText="1"/>
      <protection locked="0"/>
    </xf>
    <xf numFmtId="0" fontId="2" fillId="0" borderId="14" xfId="0" applyFont="1" applyBorder="1" applyAlignment="1" applyProtection="1">
      <alignment wrapText="1"/>
      <protection locked="0"/>
    </xf>
    <xf numFmtId="0" fontId="2" fillId="0" borderId="15" xfId="0" applyFont="1" applyBorder="1" applyAlignment="1" applyProtection="1">
      <alignment wrapText="1"/>
      <protection locked="0"/>
    </xf>
    <xf numFmtId="0" fontId="4" fillId="0" borderId="13" xfId="0" applyFont="1" applyBorder="1" applyAlignment="1">
      <alignment vertical="top" wrapText="1"/>
    </xf>
    <xf numFmtId="0" fontId="3" fillId="0" borderId="21" xfId="0" applyFont="1" applyBorder="1" applyAlignment="1">
      <alignment horizontal="center" vertical="center" wrapText="1"/>
    </xf>
    <xf numFmtId="0" fontId="3" fillId="0" borderId="34" xfId="0" applyFont="1" applyBorder="1" applyAlignment="1">
      <alignment horizontal="center" vertical="center" wrapText="1"/>
    </xf>
    <xf numFmtId="0" fontId="8" fillId="0" borderId="36" xfId="0" applyFont="1" applyBorder="1" applyAlignment="1">
      <alignment horizontal="center" vertical="center"/>
    </xf>
    <xf numFmtId="0" fontId="3" fillId="0" borderId="44" xfId="0" applyFont="1" applyBorder="1" applyAlignment="1">
      <alignment horizontal="center" vertical="center"/>
    </xf>
    <xf numFmtId="0" fontId="0" fillId="0" borderId="1" xfId="0" applyBorder="1" applyAlignment="1" applyProtection="1">
      <alignment wrapText="1"/>
      <protection locked="0"/>
    </xf>
    <xf numFmtId="0" fontId="0" fillId="0" borderId="42" xfId="0" applyBorder="1" applyProtection="1">
      <protection locked="0"/>
    </xf>
    <xf numFmtId="0" fontId="2" fillId="0" borderId="43" xfId="0" applyFont="1" applyBorder="1" applyProtection="1">
      <protection locked="0"/>
    </xf>
    <xf numFmtId="0" fontId="0" fillId="0" borderId="6" xfId="0" applyBorder="1" applyAlignment="1" applyProtection="1">
      <alignment wrapText="1"/>
      <protection locked="0"/>
    </xf>
    <xf numFmtId="0" fontId="0" fillId="0" borderId="14" xfId="0" applyBorder="1" applyProtection="1">
      <protection locked="0"/>
    </xf>
    <xf numFmtId="0" fontId="2" fillId="0" borderId="15" xfId="0" applyFont="1" applyBorder="1" applyProtection="1">
      <protection locked="0"/>
    </xf>
    <xf numFmtId="0" fontId="3" fillId="0" borderId="44" xfId="0" applyFont="1" applyBorder="1" applyAlignment="1">
      <alignment horizontal="center" vertical="center" wrapText="1"/>
    </xf>
    <xf numFmtId="0" fontId="8" fillId="0" borderId="22" xfId="0" applyFont="1" applyBorder="1" applyAlignment="1">
      <alignment horizontal="center" vertical="center" wrapText="1"/>
    </xf>
    <xf numFmtId="0" fontId="2" fillId="0" borderId="17" xfId="0" applyFont="1" applyBorder="1" applyProtection="1">
      <protection hidden="1"/>
    </xf>
    <xf numFmtId="0" fontId="0" fillId="0" borderId="9" xfId="0" applyBorder="1" applyProtection="1">
      <protection hidden="1"/>
    </xf>
    <xf numFmtId="0" fontId="4" fillId="0" borderId="13" xfId="0" applyFont="1" applyBorder="1" applyAlignment="1">
      <alignment wrapText="1"/>
    </xf>
    <xf numFmtId="0" fontId="2" fillId="0" borderId="58" xfId="0" applyFont="1" applyBorder="1" applyAlignment="1" applyProtection="1">
      <alignment wrapText="1"/>
      <protection locked="0"/>
    </xf>
    <xf numFmtId="0" fontId="2" fillId="0" borderId="60" xfId="0" applyFont="1" applyBorder="1" applyAlignment="1" applyProtection="1">
      <alignment wrapText="1"/>
      <protection locked="0"/>
    </xf>
    <xf numFmtId="0" fontId="2" fillId="0" borderId="63" xfId="0" applyFont="1" applyBorder="1" applyAlignment="1" applyProtection="1">
      <alignment wrapText="1"/>
      <protection locked="0"/>
    </xf>
    <xf numFmtId="0" fontId="5" fillId="0" borderId="34" xfId="0" applyFont="1" applyBorder="1" applyAlignment="1" applyProtection="1">
      <alignment vertical="center"/>
      <protection locked="0"/>
    </xf>
    <xf numFmtId="0" fontId="0" fillId="0" borderId="22" xfId="0" applyBorder="1" applyAlignment="1">
      <alignment vertical="center"/>
    </xf>
    <xf numFmtId="0" fontId="0" fillId="0" borderId="36" xfId="0" applyBorder="1" applyAlignment="1">
      <alignment horizontal="center" vertical="center"/>
    </xf>
    <xf numFmtId="2" fontId="12" fillId="0" borderId="66" xfId="0" applyNumberFormat="1" applyFont="1" applyBorder="1" applyAlignment="1" applyProtection="1">
      <alignment vertical="center"/>
      <protection hidden="1"/>
    </xf>
    <xf numFmtId="0" fontId="13" fillId="0" borderId="67" xfId="0" applyFont="1" applyBorder="1" applyAlignment="1" applyProtection="1">
      <alignment vertical="center"/>
      <protection hidden="1"/>
    </xf>
    <xf numFmtId="0" fontId="13" fillId="0" borderId="68" xfId="0" applyFont="1" applyBorder="1" applyAlignment="1" applyProtection="1">
      <alignment vertical="center"/>
      <protection hidden="1"/>
    </xf>
    <xf numFmtId="0" fontId="0" fillId="0" borderId="13" xfId="0" applyBorder="1" applyAlignment="1">
      <alignment vertical="center" wrapText="1"/>
    </xf>
    <xf numFmtId="0" fontId="8" fillId="0" borderId="34" xfId="0" applyFont="1" applyBorder="1" applyAlignment="1">
      <alignment vertical="center" wrapText="1"/>
    </xf>
    <xf numFmtId="0" fontId="8" fillId="0" borderId="36" xfId="0" applyFont="1" applyBorder="1" applyAlignment="1">
      <alignment vertical="center" wrapText="1"/>
    </xf>
    <xf numFmtId="0" fontId="2" fillId="0" borderId="4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4" xfId="0" applyFont="1" applyBorder="1" applyAlignment="1" applyProtection="1">
      <alignment vertical="center" wrapText="1"/>
      <protection locked="0"/>
    </xf>
    <xf numFmtId="0" fontId="2" fillId="0" borderId="75" xfId="0" applyFont="1" applyBorder="1" applyAlignment="1" applyProtection="1">
      <alignment vertical="center" wrapText="1"/>
      <protection locked="0"/>
    </xf>
    <xf numFmtId="0" fontId="2" fillId="0" borderId="77" xfId="0" applyFont="1" applyBorder="1" applyAlignment="1" applyProtection="1">
      <alignment vertical="center" wrapText="1"/>
      <protection locked="0"/>
    </xf>
    <xf numFmtId="0" fontId="2" fillId="0" borderId="76" xfId="0" applyFont="1" applyBorder="1" applyAlignment="1" applyProtection="1">
      <alignment vertical="center" wrapText="1"/>
      <protection locked="0"/>
    </xf>
    <xf numFmtId="0" fontId="2" fillId="0" borderId="64" xfId="0" applyFont="1" applyBorder="1" applyAlignment="1" applyProtection="1">
      <alignment wrapText="1"/>
      <protection locked="0"/>
    </xf>
    <xf numFmtId="164" fontId="2" fillId="0" borderId="66" xfId="0" applyNumberFormat="1" applyFont="1" applyBorder="1" applyAlignment="1" applyProtection="1">
      <alignment vertical="center" wrapText="1"/>
      <protection hidden="1"/>
    </xf>
    <xf numFmtId="0" fontId="0" fillId="0" borderId="67" xfId="0" applyBorder="1" applyAlignment="1">
      <alignment vertical="center" wrapText="1"/>
    </xf>
    <xf numFmtId="0" fontId="0" fillId="0" borderId="68" xfId="0" applyBorder="1" applyAlignment="1">
      <alignment vertical="center" wrapText="1"/>
    </xf>
    <xf numFmtId="0" fontId="0" fillId="0" borderId="67" xfId="0" applyBorder="1" applyAlignment="1" applyProtection="1">
      <alignment vertical="center" wrapText="1"/>
      <protection hidden="1"/>
    </xf>
    <xf numFmtId="0" fontId="0" fillId="0" borderId="68" xfId="0" applyBorder="1" applyAlignment="1" applyProtection="1">
      <alignment vertical="center" wrapText="1"/>
      <protection hidden="1"/>
    </xf>
    <xf numFmtId="164" fontId="2" fillId="0" borderId="69" xfId="0" applyNumberFormat="1" applyFont="1" applyBorder="1" applyAlignment="1" applyProtection="1">
      <alignment vertical="center" wrapText="1"/>
      <protection hidden="1"/>
    </xf>
    <xf numFmtId="0" fontId="0" fillId="0" borderId="70" xfId="0" applyBorder="1" applyAlignment="1">
      <alignment vertical="center" wrapText="1"/>
    </xf>
    <xf numFmtId="0" fontId="0" fillId="0" borderId="71" xfId="0" applyBorder="1" applyAlignment="1">
      <alignment vertical="center" wrapText="1"/>
    </xf>
    <xf numFmtId="0" fontId="0" fillId="0" borderId="31" xfId="0" applyBorder="1" applyAlignment="1">
      <alignment vertical="center" wrapText="1"/>
    </xf>
    <xf numFmtId="0" fontId="0" fillId="0" borderId="47" xfId="0" applyBorder="1" applyAlignment="1">
      <alignment vertical="center" wrapText="1"/>
    </xf>
    <xf numFmtId="0" fontId="0" fillId="0" borderId="32" xfId="0" applyBorder="1" applyAlignment="1">
      <alignment vertical="center" wrapText="1"/>
    </xf>
    <xf numFmtId="0" fontId="11" fillId="0" borderId="38" xfId="0" applyFont="1" applyBorder="1" applyAlignment="1">
      <alignment vertical="center" wrapText="1"/>
    </xf>
    <xf numFmtId="0" fontId="0" fillId="0" borderId="13" xfId="0" applyBorder="1" applyAlignment="1">
      <alignment wrapText="1"/>
    </xf>
    <xf numFmtId="0" fontId="2" fillId="0" borderId="40" xfId="0" applyFont="1" applyBorder="1" applyAlignment="1" applyProtection="1">
      <alignment wrapText="1"/>
      <protection locked="0"/>
    </xf>
    <xf numFmtId="0" fontId="0" fillId="0" borderId="3" xfId="0" applyBorder="1" applyAlignment="1" applyProtection="1">
      <alignment wrapText="1"/>
      <protection locked="0"/>
    </xf>
    <xf numFmtId="0" fontId="0" fillId="0" borderId="16" xfId="0" applyBorder="1" applyProtection="1">
      <protection locked="0"/>
    </xf>
    <xf numFmtId="0" fontId="2" fillId="0" borderId="17" xfId="0" applyFont="1" applyBorder="1" applyProtection="1">
      <protection locked="0"/>
    </xf>
  </cellXfs>
  <cellStyles count="1">
    <cellStyle name="Normal" xfId="0" builtinId="0"/>
  </cellStyles>
  <dxfs count="17">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1:A6" totalsRowShown="0" headerRowDxfId="16" dataDxfId="15">
  <autoFilter ref="A1:A6" xr:uid="{00000000-0009-0000-0100-000004000000}"/>
  <tableColumns count="1">
    <tableColumn id="1" xr3:uid="{00000000-0010-0000-0000-000001000000}" name="Règim Jurídic"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5" displayName="Tabla5" ref="A17:B20" totalsRowShown="0" headerRowDxfId="13" dataDxfId="12">
  <autoFilter ref="A17:B20" xr:uid="{00000000-0009-0000-0100-000005000000}"/>
  <tableColumns count="2">
    <tableColumn id="1" xr3:uid="{00000000-0010-0000-0100-000001000000}" name="Columna1" dataDxfId="11"/>
    <tableColumn id="2" xr3:uid="{00000000-0010-0000-0100-000002000000}" name="Columna2"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6" displayName="Tabla6" ref="A8:A15" totalsRowShown="0" headerRowDxfId="9" dataDxfId="8">
  <autoFilter ref="A8:A15" xr:uid="{00000000-0009-0000-0100-000006000000}"/>
  <tableColumns count="1">
    <tableColumn id="1" xr3:uid="{00000000-0010-0000-0200-000001000000}" name="Columna1"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52" displayName="Tabla52" ref="A22:A26" totalsRowShown="0" headerRowDxfId="6" dataDxfId="5">
  <autoFilter ref="A22:A26" xr:uid="{00000000-0009-0000-0100-000001000000}"/>
  <tableColumns count="1">
    <tableColumn id="1" xr3:uid="{00000000-0010-0000-0300-000001000000}" name="Columna1" dataDxfId="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a524" displayName="Tabla524" ref="A28:B31" totalsRowShown="0" headerRowDxfId="3" dataDxfId="2">
  <autoFilter ref="A28:B31" xr:uid="{00000000-0009-0000-0100-000003000000}"/>
  <tableColumns count="2">
    <tableColumn id="1" xr3:uid="{00000000-0010-0000-0400-000001000000}" name="Columna1" dataDxfId="1"/>
    <tableColumn id="2" xr3:uid="{00000000-0010-0000-0400-000002000000}" name="Columna2" dataDxfId="0"/>
  </tableColumns>
  <tableStyleInfo name="TableStyleMedium2" showFirstColumn="0" showLastColumn="0" showRowStripes="1" showColumnStripes="0"/>
</table>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6"/>
  <sheetViews>
    <sheetView windowProtection="1" tabSelected="1" topLeftCell="A112" workbookViewId="0">
      <selection activeCell="A136" sqref="A136"/>
    </sheetView>
  </sheetViews>
  <sheetFormatPr defaultColWidth="11.41796875" defaultRowHeight="11.7" x14ac:dyDescent="0.45"/>
  <cols>
    <col min="1" max="1" width="57.41796875" style="4" customWidth="1"/>
    <col min="2" max="2" width="3.68359375" style="3" customWidth="1"/>
    <col min="3" max="3" width="40.68359375" style="4" customWidth="1"/>
    <col min="4" max="4" width="16" style="4" customWidth="1"/>
    <col min="5" max="5" width="23.15625" style="4" customWidth="1"/>
    <col min="6" max="8" width="11.41796875" style="4"/>
    <col min="9" max="9" width="15.26171875" style="4" customWidth="1"/>
    <col min="10" max="12" width="11.41796875" style="61" hidden="1" customWidth="1"/>
    <col min="13" max="13" width="14.41796875" style="61" hidden="1" customWidth="1"/>
    <col min="14" max="15" width="11.41796875" style="4" customWidth="1"/>
    <col min="16" max="16384" width="11.41796875" style="4"/>
  </cols>
  <sheetData>
    <row r="1" spans="1:13" ht="22.5" customHeight="1" x14ac:dyDescent="0.45">
      <c r="A1" s="79" t="s">
        <v>121</v>
      </c>
      <c r="B1" s="80"/>
      <c r="C1" s="85" t="s">
        <v>22</v>
      </c>
      <c r="D1" s="254"/>
      <c r="E1" s="255"/>
      <c r="F1" s="146" t="s">
        <v>24</v>
      </c>
      <c r="G1" s="145" t="s">
        <v>129</v>
      </c>
      <c r="H1" s="145"/>
      <c r="I1" s="81" t="s">
        <v>68</v>
      </c>
    </row>
    <row r="2" spans="1:13" x14ac:dyDescent="0.45">
      <c r="A2" s="4" t="s">
        <v>0</v>
      </c>
    </row>
    <row r="3" spans="1:13" ht="27" customHeight="1" x14ac:dyDescent="0.45">
      <c r="A3" s="78" t="s">
        <v>74</v>
      </c>
      <c r="B3" s="19" t="s">
        <v>72</v>
      </c>
      <c r="C3" s="218" t="s">
        <v>1</v>
      </c>
      <c r="D3" s="256"/>
      <c r="E3" s="135" t="s">
        <v>2</v>
      </c>
      <c r="F3" s="135" t="s">
        <v>3</v>
      </c>
      <c r="G3" s="135" t="s">
        <v>69</v>
      </c>
      <c r="H3" s="134" t="s">
        <v>76</v>
      </c>
      <c r="I3" s="130" t="s">
        <v>4</v>
      </c>
      <c r="J3" s="136" t="s">
        <v>48</v>
      </c>
      <c r="K3" s="172" t="s">
        <v>79</v>
      </c>
      <c r="L3" s="137" t="s">
        <v>49</v>
      </c>
      <c r="M3" s="61" t="s">
        <v>61</v>
      </c>
    </row>
    <row r="4" spans="1:13" s="6" customFormat="1" ht="20.100000000000001" customHeight="1" x14ac:dyDescent="0.55000000000000004">
      <c r="A4" s="204" t="s">
        <v>115</v>
      </c>
      <c r="B4" s="5"/>
      <c r="C4" s="208"/>
      <c r="D4" s="209"/>
      <c r="E4" s="156"/>
      <c r="F4" s="1"/>
      <c r="G4" s="1"/>
      <c r="H4" s="90"/>
      <c r="I4" s="124" t="str">
        <f>IF(F4="","", DATEDIF(F4,G4,"d")*H4+1)</f>
        <v/>
      </c>
      <c r="J4" s="46"/>
      <c r="K4" s="94">
        <f>IF(J4="si",I4,0)</f>
        <v>0</v>
      </c>
      <c r="L4" s="47"/>
      <c r="M4" s="62"/>
    </row>
    <row r="5" spans="1:13" s="6" customFormat="1" ht="20.100000000000001" customHeight="1" x14ac:dyDescent="0.55000000000000004">
      <c r="A5" s="205"/>
      <c r="B5" s="10"/>
      <c r="C5" s="210"/>
      <c r="D5" s="211"/>
      <c r="E5" s="157"/>
      <c r="F5" s="23"/>
      <c r="G5" s="23"/>
      <c r="H5" s="90"/>
      <c r="I5" s="125" t="str">
        <f t="shared" ref="I5:I14" si="0">IF(F5="","", DATEDIF(F5,G5,"d")*H5+1)</f>
        <v/>
      </c>
      <c r="J5" s="48"/>
      <c r="K5" s="95">
        <f t="shared" ref="K5:K14" si="1">IF(J5="si",I5,0)</f>
        <v>0</v>
      </c>
      <c r="L5" s="49"/>
      <c r="M5" s="62"/>
    </row>
    <row r="6" spans="1:13" s="6" customFormat="1" ht="20.100000000000001" customHeight="1" x14ac:dyDescent="0.55000000000000004">
      <c r="A6" s="206"/>
      <c r="B6" s="7"/>
      <c r="C6" s="210"/>
      <c r="D6" s="211"/>
      <c r="E6" s="158"/>
      <c r="F6" s="87"/>
      <c r="G6" s="87"/>
      <c r="H6" s="90"/>
      <c r="I6" s="125" t="str">
        <f t="shared" si="0"/>
        <v/>
      </c>
      <c r="J6" s="48"/>
      <c r="K6" s="95">
        <f t="shared" si="1"/>
        <v>0</v>
      </c>
      <c r="L6" s="49"/>
      <c r="M6" s="62"/>
    </row>
    <row r="7" spans="1:13" s="6" customFormat="1" ht="20.100000000000001" customHeight="1" x14ac:dyDescent="0.55000000000000004">
      <c r="A7" s="206"/>
      <c r="B7" s="7"/>
      <c r="C7" s="210"/>
      <c r="D7" s="211"/>
      <c r="E7" s="158"/>
      <c r="F7" s="87"/>
      <c r="G7" s="87"/>
      <c r="H7" s="90"/>
      <c r="I7" s="125" t="str">
        <f t="shared" si="0"/>
        <v/>
      </c>
      <c r="J7" s="48"/>
      <c r="K7" s="95">
        <f t="shared" si="1"/>
        <v>0</v>
      </c>
      <c r="L7" s="49"/>
      <c r="M7" s="62"/>
    </row>
    <row r="8" spans="1:13" s="6" customFormat="1" ht="20.100000000000001" customHeight="1" x14ac:dyDescent="0.55000000000000004">
      <c r="A8" s="206"/>
      <c r="B8" s="7"/>
      <c r="C8" s="210"/>
      <c r="D8" s="211"/>
      <c r="E8" s="158"/>
      <c r="F8" s="87"/>
      <c r="G8" s="87"/>
      <c r="H8" s="90"/>
      <c r="I8" s="125" t="str">
        <f t="shared" si="0"/>
        <v/>
      </c>
      <c r="J8" s="48"/>
      <c r="K8" s="95">
        <f t="shared" ref="K8:K13" si="2">IF(J8="si",I8,0)</f>
        <v>0</v>
      </c>
      <c r="L8" s="49"/>
      <c r="M8" s="62"/>
    </row>
    <row r="9" spans="1:13" s="6" customFormat="1" ht="20.100000000000001" customHeight="1" x14ac:dyDescent="0.55000000000000004">
      <c r="A9" s="206"/>
      <c r="B9" s="7"/>
      <c r="C9" s="210"/>
      <c r="D9" s="211"/>
      <c r="E9" s="158"/>
      <c r="F9" s="87"/>
      <c r="G9" s="87"/>
      <c r="H9" s="90"/>
      <c r="I9" s="125" t="str">
        <f t="shared" si="0"/>
        <v/>
      </c>
      <c r="J9" s="48"/>
      <c r="K9" s="95">
        <f t="shared" ref="K9:K12" si="3">IF(J9="si",I9,0)</f>
        <v>0</v>
      </c>
      <c r="L9" s="49"/>
      <c r="M9" s="62"/>
    </row>
    <row r="10" spans="1:13" s="6" customFormat="1" ht="20.100000000000001" customHeight="1" x14ac:dyDescent="0.55000000000000004">
      <c r="A10" s="206"/>
      <c r="B10" s="7"/>
      <c r="C10" s="210"/>
      <c r="D10" s="211"/>
      <c r="E10" s="158"/>
      <c r="F10" s="87"/>
      <c r="G10" s="87"/>
      <c r="H10" s="90"/>
      <c r="I10" s="125" t="str">
        <f t="shared" si="0"/>
        <v/>
      </c>
      <c r="J10" s="48"/>
      <c r="K10" s="95">
        <f t="shared" si="3"/>
        <v>0</v>
      </c>
      <c r="L10" s="49"/>
      <c r="M10" s="62"/>
    </row>
    <row r="11" spans="1:13" s="6" customFormat="1" ht="20.100000000000001" customHeight="1" x14ac:dyDescent="0.55000000000000004">
      <c r="A11" s="206"/>
      <c r="B11" s="7"/>
      <c r="C11" s="210"/>
      <c r="D11" s="211"/>
      <c r="E11" s="158"/>
      <c r="F11" s="87"/>
      <c r="G11" s="87"/>
      <c r="H11" s="90"/>
      <c r="I11" s="125" t="str">
        <f t="shared" si="0"/>
        <v/>
      </c>
      <c r="J11" s="48"/>
      <c r="K11" s="95">
        <f t="shared" si="3"/>
        <v>0</v>
      </c>
      <c r="L11" s="49"/>
      <c r="M11" s="62"/>
    </row>
    <row r="12" spans="1:13" s="6" customFormat="1" ht="20.100000000000001" customHeight="1" x14ac:dyDescent="0.55000000000000004">
      <c r="A12" s="206"/>
      <c r="B12" s="7"/>
      <c r="C12" s="210"/>
      <c r="D12" s="211"/>
      <c r="E12" s="158"/>
      <c r="F12" s="87"/>
      <c r="G12" s="87"/>
      <c r="H12" s="90"/>
      <c r="I12" s="125" t="str">
        <f t="shared" si="0"/>
        <v/>
      </c>
      <c r="J12" s="48"/>
      <c r="K12" s="95">
        <f t="shared" si="3"/>
        <v>0</v>
      </c>
      <c r="L12" s="49"/>
      <c r="M12" s="62"/>
    </row>
    <row r="13" spans="1:13" s="6" customFormat="1" ht="20.100000000000001" customHeight="1" x14ac:dyDescent="0.55000000000000004">
      <c r="A13" s="206"/>
      <c r="B13" s="7"/>
      <c r="C13" s="210"/>
      <c r="D13" s="211"/>
      <c r="E13" s="158"/>
      <c r="F13" s="87"/>
      <c r="G13" s="87"/>
      <c r="H13" s="161"/>
      <c r="I13" s="125" t="str">
        <f t="shared" si="0"/>
        <v/>
      </c>
      <c r="J13" s="48"/>
      <c r="K13" s="95">
        <f t="shared" si="2"/>
        <v>0</v>
      </c>
      <c r="L13" s="49"/>
      <c r="M13" s="62"/>
    </row>
    <row r="14" spans="1:13" s="6" customFormat="1" ht="20.100000000000001" customHeight="1" x14ac:dyDescent="0.55000000000000004">
      <c r="A14" s="207"/>
      <c r="B14" s="8"/>
      <c r="C14" s="214"/>
      <c r="D14" s="215"/>
      <c r="E14" s="159"/>
      <c r="F14" s="2"/>
      <c r="G14" s="2"/>
      <c r="H14" s="160"/>
      <c r="I14" s="126" t="str">
        <f t="shared" si="0"/>
        <v/>
      </c>
      <c r="J14" s="44"/>
      <c r="K14" s="96">
        <f t="shared" si="1"/>
        <v>0</v>
      </c>
      <c r="L14" s="50"/>
      <c r="M14" s="62"/>
    </row>
    <row r="15" spans="1:13" s="62" customFormat="1" ht="20.100000000000001" hidden="1" customHeight="1" x14ac:dyDescent="0.55000000000000004">
      <c r="A15" s="183"/>
      <c r="B15" s="184"/>
      <c r="C15" s="191"/>
      <c r="D15" s="192"/>
      <c r="E15" s="193"/>
      <c r="F15" s="187"/>
      <c r="G15" s="188"/>
      <c r="H15" s="188"/>
      <c r="I15" s="189"/>
      <c r="J15" s="169" t="s">
        <v>77</v>
      </c>
      <c r="K15" s="173">
        <f>TRUNC(SUM(K4:K14)/30)</f>
        <v>0</v>
      </c>
      <c r="L15" s="92" t="s">
        <v>122</v>
      </c>
    </row>
    <row r="16" spans="1:13" s="62" customFormat="1" ht="20.100000000000001" hidden="1" customHeight="1" x14ac:dyDescent="0.55000000000000004">
      <c r="A16" s="183"/>
      <c r="B16" s="184"/>
      <c r="C16" s="191"/>
      <c r="D16" s="192"/>
      <c r="E16" s="194"/>
      <c r="F16" s="195"/>
      <c r="G16" s="195"/>
      <c r="H16" s="195"/>
      <c r="I16" s="93"/>
      <c r="J16" s="170" t="s">
        <v>78</v>
      </c>
      <c r="K16" s="174">
        <f>K15/12</f>
        <v>0</v>
      </c>
      <c r="L16" s="176">
        <f>K16*'relacio de cursos'!B8/'relacio de cursos'!A8</f>
        <v>0</v>
      </c>
    </row>
    <row r="17" spans="1:13" s="6" customFormat="1" ht="20.100000000000001" customHeight="1" x14ac:dyDescent="0.55000000000000004">
      <c r="A17" s="204" t="s">
        <v>116</v>
      </c>
      <c r="B17" s="5"/>
      <c r="C17" s="208"/>
      <c r="D17" s="209"/>
      <c r="E17" s="156"/>
      <c r="F17" s="1"/>
      <c r="G17" s="1"/>
      <c r="H17" s="90"/>
      <c r="I17" s="124" t="str">
        <f>IF(F17="","", DATEDIF(F17,G17,"d")*H17+1)</f>
        <v/>
      </c>
      <c r="J17" s="46"/>
      <c r="K17" s="94">
        <f>IF(J17="si",I17,0)</f>
        <v>0</v>
      </c>
      <c r="L17" s="47"/>
      <c r="M17" s="62"/>
    </row>
    <row r="18" spans="1:13" s="6" customFormat="1" ht="20.100000000000001" customHeight="1" x14ac:dyDescent="0.55000000000000004">
      <c r="A18" s="205"/>
      <c r="B18" s="7"/>
      <c r="C18" s="210"/>
      <c r="D18" s="211"/>
      <c r="E18" s="158"/>
      <c r="F18" s="23"/>
      <c r="G18" s="23"/>
      <c r="H18" s="90"/>
      <c r="I18" s="125" t="str">
        <f t="shared" ref="I18:I27" si="4">IF(F18="","", DATEDIF(F18,G18,"d")*H18+1)</f>
        <v/>
      </c>
      <c r="J18" s="48"/>
      <c r="K18" s="95">
        <f t="shared" ref="K18:K27" si="5">IF(J18="si",I18,0)</f>
        <v>0</v>
      </c>
      <c r="L18" s="49"/>
      <c r="M18" s="62"/>
    </row>
    <row r="19" spans="1:13" s="6" customFormat="1" ht="20.100000000000001" customHeight="1" x14ac:dyDescent="0.55000000000000004">
      <c r="A19" s="205"/>
      <c r="B19" s="7"/>
      <c r="C19" s="210"/>
      <c r="D19" s="211"/>
      <c r="E19" s="158"/>
      <c r="F19" s="23"/>
      <c r="G19" s="23"/>
      <c r="H19" s="90"/>
      <c r="I19" s="125" t="str">
        <f t="shared" si="4"/>
        <v/>
      </c>
      <c r="J19" s="48"/>
      <c r="K19" s="95">
        <f t="shared" ref="K19:K25" si="6">IF(J19="si",I19,0)</f>
        <v>0</v>
      </c>
      <c r="L19" s="49"/>
      <c r="M19" s="62"/>
    </row>
    <row r="20" spans="1:13" s="6" customFormat="1" ht="20.100000000000001" customHeight="1" x14ac:dyDescent="0.55000000000000004">
      <c r="A20" s="205"/>
      <c r="B20" s="7"/>
      <c r="C20" s="210"/>
      <c r="D20" s="211"/>
      <c r="E20" s="158"/>
      <c r="F20" s="23"/>
      <c r="G20" s="23"/>
      <c r="H20" s="90"/>
      <c r="I20" s="125" t="str">
        <f t="shared" si="4"/>
        <v/>
      </c>
      <c r="J20" s="48"/>
      <c r="K20" s="95">
        <f t="shared" ref="K20:K23" si="7">IF(J20="si",I20,0)</f>
        <v>0</v>
      </c>
      <c r="L20" s="49"/>
      <c r="M20" s="62"/>
    </row>
    <row r="21" spans="1:13" s="6" customFormat="1" ht="20.100000000000001" customHeight="1" x14ac:dyDescent="0.55000000000000004">
      <c r="A21" s="205"/>
      <c r="B21" s="7"/>
      <c r="C21" s="210"/>
      <c r="D21" s="211"/>
      <c r="E21" s="158"/>
      <c r="F21" s="23"/>
      <c r="G21" s="23"/>
      <c r="H21" s="90"/>
      <c r="I21" s="125" t="str">
        <f t="shared" si="4"/>
        <v/>
      </c>
      <c r="J21" s="48"/>
      <c r="K21" s="95">
        <f t="shared" si="7"/>
        <v>0</v>
      </c>
      <c r="L21" s="49"/>
      <c r="M21" s="62"/>
    </row>
    <row r="22" spans="1:13" s="6" customFormat="1" ht="20.100000000000001" customHeight="1" x14ac:dyDescent="0.55000000000000004">
      <c r="A22" s="205"/>
      <c r="B22" s="7"/>
      <c r="C22" s="210"/>
      <c r="D22" s="211"/>
      <c r="E22" s="158"/>
      <c r="F22" s="23"/>
      <c r="G22" s="23"/>
      <c r="H22" s="90"/>
      <c r="I22" s="125" t="str">
        <f t="shared" si="4"/>
        <v/>
      </c>
      <c r="J22" s="48"/>
      <c r="K22" s="95">
        <f t="shared" si="7"/>
        <v>0</v>
      </c>
      <c r="L22" s="49"/>
      <c r="M22" s="62"/>
    </row>
    <row r="23" spans="1:13" s="6" customFormat="1" ht="20.100000000000001" customHeight="1" x14ac:dyDescent="0.55000000000000004">
      <c r="A23" s="205"/>
      <c r="B23" s="7"/>
      <c r="C23" s="210"/>
      <c r="D23" s="211"/>
      <c r="E23" s="158"/>
      <c r="F23" s="23"/>
      <c r="G23" s="23"/>
      <c r="H23" s="90"/>
      <c r="I23" s="125" t="str">
        <f t="shared" si="4"/>
        <v/>
      </c>
      <c r="J23" s="48"/>
      <c r="K23" s="95">
        <f t="shared" si="7"/>
        <v>0</v>
      </c>
      <c r="L23" s="49"/>
      <c r="M23" s="62"/>
    </row>
    <row r="24" spans="1:13" s="6" customFormat="1" ht="20.100000000000001" customHeight="1" x14ac:dyDescent="0.55000000000000004">
      <c r="A24" s="206"/>
      <c r="B24" s="7"/>
      <c r="C24" s="210"/>
      <c r="D24" s="211"/>
      <c r="E24" s="158"/>
      <c r="F24" s="87"/>
      <c r="G24" s="87"/>
      <c r="H24" s="90"/>
      <c r="I24" s="125" t="str">
        <f t="shared" si="4"/>
        <v/>
      </c>
      <c r="J24" s="48"/>
      <c r="K24" s="95">
        <f t="shared" si="6"/>
        <v>0</v>
      </c>
      <c r="L24" s="49"/>
      <c r="M24" s="62"/>
    </row>
    <row r="25" spans="1:13" s="6" customFormat="1" ht="20.100000000000001" customHeight="1" x14ac:dyDescent="0.55000000000000004">
      <c r="A25" s="206"/>
      <c r="B25" s="7"/>
      <c r="C25" s="210"/>
      <c r="D25" s="211"/>
      <c r="E25" s="158"/>
      <c r="F25" s="87"/>
      <c r="G25" s="87"/>
      <c r="H25" s="90"/>
      <c r="I25" s="125" t="str">
        <f t="shared" si="4"/>
        <v/>
      </c>
      <c r="J25" s="48"/>
      <c r="K25" s="95">
        <f t="shared" si="6"/>
        <v>0</v>
      </c>
      <c r="L25" s="49"/>
      <c r="M25" s="62"/>
    </row>
    <row r="26" spans="1:13" s="6" customFormat="1" ht="20.100000000000001" customHeight="1" x14ac:dyDescent="0.55000000000000004">
      <c r="A26" s="206"/>
      <c r="B26" s="7"/>
      <c r="C26" s="210"/>
      <c r="D26" s="211"/>
      <c r="E26" s="158"/>
      <c r="F26" s="87"/>
      <c r="G26" s="87"/>
      <c r="H26" s="90"/>
      <c r="I26" s="125" t="str">
        <f t="shared" si="4"/>
        <v/>
      </c>
      <c r="J26" s="48"/>
      <c r="K26" s="95">
        <f t="shared" si="5"/>
        <v>0</v>
      </c>
      <c r="L26" s="49"/>
      <c r="M26" s="62"/>
    </row>
    <row r="27" spans="1:13" s="6" customFormat="1" ht="19.5" customHeight="1" x14ac:dyDescent="0.55000000000000004">
      <c r="A27" s="207"/>
      <c r="B27" s="8"/>
      <c r="C27" s="214"/>
      <c r="D27" s="215"/>
      <c r="E27" s="159"/>
      <c r="F27" s="2"/>
      <c r="G27" s="2"/>
      <c r="H27" s="91"/>
      <c r="I27" s="126" t="str">
        <f t="shared" si="4"/>
        <v/>
      </c>
      <c r="J27" s="44"/>
      <c r="K27" s="96">
        <f t="shared" si="5"/>
        <v>0</v>
      </c>
      <c r="L27" s="50"/>
      <c r="M27" s="62"/>
    </row>
    <row r="28" spans="1:13" s="62" customFormat="1" ht="19.5" hidden="1" customHeight="1" x14ac:dyDescent="0.55000000000000004">
      <c r="A28" s="183"/>
      <c r="B28" s="184"/>
      <c r="D28" s="185"/>
      <c r="E28" s="186"/>
      <c r="F28" s="187"/>
      <c r="G28" s="188"/>
      <c r="H28" s="188"/>
      <c r="I28" s="189"/>
      <c r="J28" s="169" t="s">
        <v>77</v>
      </c>
      <c r="K28" s="173">
        <f>TRUNC(SUM(K17:K27)/30)</f>
        <v>0</v>
      </c>
      <c r="L28" s="92" t="s">
        <v>123</v>
      </c>
    </row>
    <row r="29" spans="1:13" s="62" customFormat="1" ht="20.100000000000001" hidden="1" customHeight="1" x14ac:dyDescent="0.55000000000000004">
      <c r="A29" s="183"/>
      <c r="B29" s="184"/>
      <c r="D29" s="185"/>
      <c r="E29" s="190"/>
      <c r="I29" s="97"/>
      <c r="J29" s="171" t="s">
        <v>78</v>
      </c>
      <c r="K29" s="175">
        <f>K28/12</f>
        <v>0</v>
      </c>
      <c r="L29" s="177">
        <f>IF((K29*'relacio de cursos'!B11/'relacio de cursos'!A11)&gt;'relacio de cursos'!$C$11,'relacio de cursos'!$C$11,(K29*'relacio de cursos'!B11/'relacio de cursos'!A11))</f>
        <v>0</v>
      </c>
    </row>
    <row r="30" spans="1:13" s="178" customFormat="1" ht="20.100000000000001" customHeight="1" x14ac:dyDescent="0.55000000000000004">
      <c r="A30" s="277" t="s">
        <v>75</v>
      </c>
      <c r="B30" s="278"/>
      <c r="C30" s="278"/>
      <c r="D30" s="278"/>
      <c r="E30" s="278"/>
      <c r="F30" s="278"/>
      <c r="G30" s="278"/>
      <c r="H30" s="278"/>
      <c r="I30" s="279"/>
      <c r="J30" s="114"/>
      <c r="K30" s="114"/>
      <c r="L30" s="115"/>
      <c r="M30" s="62" t="s">
        <v>62</v>
      </c>
    </row>
    <row r="31" spans="1:13" s="178" customFormat="1" ht="20.100000000000001" customHeight="1" x14ac:dyDescent="0.55000000000000004">
      <c r="A31" s="280"/>
      <c r="B31" s="281"/>
      <c r="C31" s="281"/>
      <c r="D31" s="281"/>
      <c r="E31" s="281"/>
      <c r="F31" s="281"/>
      <c r="G31" s="281"/>
      <c r="H31" s="281"/>
      <c r="I31" s="282"/>
      <c r="J31" s="116"/>
      <c r="K31" s="116"/>
      <c r="L31" s="57"/>
      <c r="M31" s="63">
        <f>IF((L16+L29)&gt;'relacio de cursos'!$B$12,'relacio de cursos'!$B$12,(L16+L29))</f>
        <v>0</v>
      </c>
    </row>
    <row r="32" spans="1:13" s="6" customFormat="1" ht="28.5" customHeight="1" x14ac:dyDescent="0.55000000000000004">
      <c r="A32" s="283" t="s">
        <v>117</v>
      </c>
      <c r="B32" s="128" t="s">
        <v>72</v>
      </c>
      <c r="C32" s="212" t="s">
        <v>112</v>
      </c>
      <c r="D32" s="213"/>
      <c r="E32" s="129" t="s">
        <v>11</v>
      </c>
      <c r="F32" s="246" t="s">
        <v>27</v>
      </c>
      <c r="G32" s="261"/>
      <c r="H32" s="262"/>
      <c r="I32" s="130" t="s">
        <v>12</v>
      </c>
      <c r="J32" s="131" t="s">
        <v>50</v>
      </c>
      <c r="K32" s="132" t="s">
        <v>89</v>
      </c>
      <c r="L32" s="133" t="s">
        <v>49</v>
      </c>
      <c r="M32" s="62"/>
    </row>
    <row r="33" spans="1:13" s="6" customFormat="1" ht="20.100000000000001" customHeight="1" x14ac:dyDescent="0.55000000000000004">
      <c r="A33" s="284"/>
      <c r="B33" s="9"/>
      <c r="C33" s="208"/>
      <c r="D33" s="209"/>
      <c r="E33" s="151"/>
      <c r="F33" s="263"/>
      <c r="G33" s="264"/>
      <c r="H33" s="209"/>
      <c r="I33" s="152"/>
      <c r="J33" s="46"/>
      <c r="K33" s="51"/>
      <c r="L33" s="55">
        <f>IF(J33="SI",IF(K33="TUA",'relacio de cursos'!$B$14,IF(K33="M",'relacio de cursos'!$B$15,IF(K33="P",'relacio de cursos'!$B$16,IF(K33="",0)))),0)</f>
        <v>0</v>
      </c>
      <c r="M33" s="62"/>
    </row>
    <row r="34" spans="1:13" s="6" customFormat="1" ht="20.100000000000001" customHeight="1" x14ac:dyDescent="0.55000000000000004">
      <c r="A34" s="284"/>
      <c r="B34" s="9"/>
      <c r="C34" s="210"/>
      <c r="D34" s="211"/>
      <c r="E34" s="151"/>
      <c r="F34" s="265"/>
      <c r="G34" s="266"/>
      <c r="H34" s="211"/>
      <c r="I34" s="152"/>
      <c r="J34" s="48"/>
      <c r="K34" s="52"/>
      <c r="L34" s="56">
        <f>IF(J34="SI",IF(K34="TUA",'relacio de cursos'!$B$14,IF(K34="M",'relacio de cursos'!$B$15,IF(K34="P",'relacio de cursos'!$B$16,IF(K34="",0)))),0)</f>
        <v>0</v>
      </c>
      <c r="M34" s="62"/>
    </row>
    <row r="35" spans="1:13" s="6" customFormat="1" ht="20.100000000000001" customHeight="1" x14ac:dyDescent="0.55000000000000004">
      <c r="A35" s="284"/>
      <c r="B35" s="9"/>
      <c r="C35" s="210"/>
      <c r="D35" s="211"/>
      <c r="E35" s="151"/>
      <c r="F35" s="265"/>
      <c r="G35" s="266"/>
      <c r="H35" s="211"/>
      <c r="I35" s="152"/>
      <c r="J35" s="48"/>
      <c r="K35" s="52"/>
      <c r="L35" s="56">
        <f>IF(J35="SI",IF(K35="TUA",'relacio de cursos'!$B$14,IF(K35="M",'relacio de cursos'!$B$15,IF(K35="P",'relacio de cursos'!$B$16,IF(K35="",0)))),0)</f>
        <v>0</v>
      </c>
      <c r="M35" s="62"/>
    </row>
    <row r="36" spans="1:13" s="6" customFormat="1" ht="20.100000000000001" customHeight="1" x14ac:dyDescent="0.55000000000000004">
      <c r="A36" s="284"/>
      <c r="B36" s="7"/>
      <c r="C36" s="210"/>
      <c r="D36" s="211"/>
      <c r="E36" s="166"/>
      <c r="F36" s="265"/>
      <c r="G36" s="266"/>
      <c r="H36" s="211"/>
      <c r="I36" s="153"/>
      <c r="J36" s="48"/>
      <c r="K36" s="52"/>
      <c r="L36" s="56">
        <f>IF(J36="SI",IF(K36="TUA",'relacio de cursos'!$B$14,IF(K36="M",'relacio de cursos'!$B$15,IF(K36="P",'relacio de cursos'!$B$16,IF(K36="",0)))),0)</f>
        <v>0</v>
      </c>
      <c r="M36" s="62"/>
    </row>
    <row r="37" spans="1:13" s="6" customFormat="1" ht="20.100000000000001" customHeight="1" x14ac:dyDescent="0.55000000000000004">
      <c r="A37" s="284"/>
      <c r="B37" s="7"/>
      <c r="C37" s="210"/>
      <c r="D37" s="211"/>
      <c r="E37" s="166"/>
      <c r="F37" s="265"/>
      <c r="G37" s="266"/>
      <c r="H37" s="211"/>
      <c r="I37" s="153"/>
      <c r="J37" s="48"/>
      <c r="K37" s="52"/>
      <c r="L37" s="56">
        <f>IF(J37="SI",IF(K37="TUA",'relacio de cursos'!$B$14,IF(K37="M",'relacio de cursos'!$B$15,IF(K37="P",'relacio de cursos'!$B$16,IF(K37="",0)))),0)</f>
        <v>0</v>
      </c>
      <c r="M37" s="62"/>
    </row>
    <row r="38" spans="1:13" s="6" customFormat="1" ht="20.100000000000001" customHeight="1" x14ac:dyDescent="0.55000000000000004">
      <c r="A38" s="284"/>
      <c r="B38" s="98"/>
      <c r="C38" s="270"/>
      <c r="D38" s="269"/>
      <c r="E38" s="154"/>
      <c r="F38" s="267"/>
      <c r="G38" s="268"/>
      <c r="H38" s="269"/>
      <c r="I38" s="155"/>
      <c r="J38" s="48"/>
      <c r="K38" s="52"/>
      <c r="L38" s="127">
        <f>IF(J38="SI",IF(K38="TUA",'relacio de cursos'!$B$14,IF(K38="M",'relacio de cursos'!$B$15,IF(K38="P",'relacio de cursos'!$B$16,IF(K38="",0)))),0)</f>
        <v>0</v>
      </c>
      <c r="M38" s="62" t="s">
        <v>101</v>
      </c>
    </row>
    <row r="39" spans="1:13" s="61" customFormat="1" ht="20.100000000000001" customHeight="1" x14ac:dyDescent="0.45">
      <c r="A39" s="272" t="s">
        <v>88</v>
      </c>
      <c r="B39" s="275"/>
      <c r="C39" s="275"/>
      <c r="D39" s="275"/>
      <c r="E39" s="275"/>
      <c r="F39" s="275"/>
      <c r="G39" s="275"/>
      <c r="H39" s="275"/>
      <c r="I39" s="276"/>
      <c r="J39" s="117"/>
      <c r="K39" s="118"/>
      <c r="L39" s="103">
        <f>SUM(L33:L38)</f>
        <v>0</v>
      </c>
      <c r="M39" s="64">
        <f>IF(L39&gt;'relacio de cursos'!$B$17,'relacio de cursos'!B17,L39)</f>
        <v>0</v>
      </c>
    </row>
    <row r="40" spans="1:13" s="3" customFormat="1" ht="15" customHeight="1" x14ac:dyDescent="0.55000000000000004">
      <c r="A40" s="77"/>
      <c r="B40" s="19" t="s">
        <v>72</v>
      </c>
      <c r="C40" s="236" t="s">
        <v>15</v>
      </c>
      <c r="D40" s="237"/>
      <c r="E40" s="238"/>
      <c r="F40" s="239" t="s">
        <v>14</v>
      </c>
      <c r="G40" s="238"/>
      <c r="H40" s="134" t="s">
        <v>90</v>
      </c>
      <c r="I40" s="135" t="s">
        <v>16</v>
      </c>
      <c r="J40" s="131" t="s">
        <v>50</v>
      </c>
      <c r="K40" s="138" t="s">
        <v>111</v>
      </c>
      <c r="L40" s="133" t="s">
        <v>49</v>
      </c>
      <c r="M40" s="65"/>
    </row>
    <row r="41" spans="1:13" ht="20.100000000000001" customHeight="1" x14ac:dyDescent="0.45">
      <c r="A41" s="223" t="s">
        <v>118</v>
      </c>
      <c r="B41" s="10"/>
      <c r="C41" s="225"/>
      <c r="D41" s="226"/>
      <c r="E41" s="227"/>
      <c r="F41" s="216"/>
      <c r="G41" s="227"/>
      <c r="H41" s="147"/>
      <c r="I41" s="108"/>
      <c r="J41" s="45"/>
      <c r="K41" s="54"/>
      <c r="L41" s="75">
        <f>IF(OR(I41="",I41=0),0,IF(J41="SI",IF(I41&gt;120,'relacio de cursos'!$I$2,IF(I41&gt;100,'relacio de cursos'!$H$2,IF(I41&gt;80,'relacio de cursos'!$G$2,IF(I41&gt;60,'relacio de cursos'!$F$2,IF(I41&gt;40,'relacio de cursos'!$E$2, IF(I41&gt;20,'relacio de cursos'!$D$2, IF(I41&gt;10,'relacio de cursos'!$C$2,IF(I41&lt;=10,'relacio de cursos'!$B$2)))))))),0))</f>
        <v>0</v>
      </c>
    </row>
    <row r="42" spans="1:13" ht="20.100000000000001" customHeight="1" x14ac:dyDescent="0.45">
      <c r="A42" s="224"/>
      <c r="B42" s="7"/>
      <c r="C42" s="228"/>
      <c r="D42" s="229"/>
      <c r="E42" s="230"/>
      <c r="F42" s="234"/>
      <c r="G42" s="233"/>
      <c r="H42" s="148"/>
      <c r="I42" s="107"/>
      <c r="J42" s="45"/>
      <c r="K42" s="54"/>
      <c r="L42" s="76">
        <f>IF(OR(I42="",I42=0),0,IF(J42="SI",IF(I42&gt;120,'relacio de cursos'!$I$2,IF(I42&gt;100,'relacio de cursos'!$H$2,IF(I42&gt;80,'relacio de cursos'!$G$2,IF(I42&gt;60,'relacio de cursos'!$F$2,IF(I42&gt;40,'relacio de cursos'!$E$2, IF(I42&gt;20,'relacio de cursos'!$D$2, IF(I42&gt;10,'relacio de cursos'!$C$2,IF(I42&lt;=10,'relacio de cursos'!$B$2)))))))),0))</f>
        <v>0</v>
      </c>
    </row>
    <row r="43" spans="1:13" ht="20.100000000000001" customHeight="1" x14ac:dyDescent="0.45">
      <c r="A43" s="224"/>
      <c r="B43" s="7"/>
      <c r="C43" s="231"/>
      <c r="D43" s="232"/>
      <c r="E43" s="233"/>
      <c r="F43" s="234"/>
      <c r="G43" s="233"/>
      <c r="H43" s="149"/>
      <c r="I43" s="109"/>
      <c r="J43" s="45"/>
      <c r="K43" s="54"/>
      <c r="L43" s="76">
        <f>IF(OR(I43="",I43=0),0,IF(J43="SI",IF(I43&gt;120,'relacio de cursos'!$I$2,IF(I43&gt;100,'relacio de cursos'!$H$2,IF(I43&gt;80,'relacio de cursos'!$G$2,IF(I43&gt;60,'relacio de cursos'!$F$2,IF(I43&gt;40,'relacio de cursos'!$E$2, IF(I43&gt;20,'relacio de cursos'!$D$2, IF(I43&gt;10,'relacio de cursos'!$C$2,IF(I43&lt;=10,'relacio de cursos'!$B$2)))))))),0))</f>
        <v>0</v>
      </c>
    </row>
    <row r="44" spans="1:13" ht="20.100000000000001" customHeight="1" x14ac:dyDescent="0.45">
      <c r="A44" s="224"/>
      <c r="B44" s="7"/>
      <c r="C44" s="231"/>
      <c r="D44" s="232"/>
      <c r="E44" s="233"/>
      <c r="F44" s="234"/>
      <c r="G44" s="233"/>
      <c r="H44" s="149"/>
      <c r="I44" s="109"/>
      <c r="J44" s="45"/>
      <c r="K44" s="54"/>
      <c r="L44" s="76">
        <f>IF(OR(I44="",I44=0),0,IF(J44="SI",IF(I44&gt;120,'relacio de cursos'!$I$2,IF(I44&gt;100,'relacio de cursos'!$H$2,IF(I44&gt;80,'relacio de cursos'!$G$2,IF(I44&gt;60,'relacio de cursos'!$F$2,IF(I44&gt;40,'relacio de cursos'!$E$2, IF(I44&gt;20,'relacio de cursos'!$D$2, IF(I44&gt;10,'relacio de cursos'!$C$2,IF(I44&lt;=10,'relacio de cursos'!$B$2)))))))),0))</f>
        <v>0</v>
      </c>
    </row>
    <row r="45" spans="1:13" ht="20.100000000000001" customHeight="1" x14ac:dyDescent="0.45">
      <c r="A45" s="224"/>
      <c r="B45" s="7"/>
      <c r="C45" s="231"/>
      <c r="D45" s="232"/>
      <c r="E45" s="233"/>
      <c r="F45" s="234"/>
      <c r="G45" s="233"/>
      <c r="H45" s="149"/>
      <c r="I45" s="109"/>
      <c r="J45" s="45"/>
      <c r="K45" s="54"/>
      <c r="L45" s="76">
        <f>IF(OR(I45="",I45=0),0,IF(J45="SI",IF(I45&gt;120,'relacio de cursos'!$I$2,IF(I45&gt;100,'relacio de cursos'!$H$2,IF(I45&gt;80,'relacio de cursos'!$G$2,IF(I45&gt;60,'relacio de cursos'!$F$2,IF(I45&gt;40,'relacio de cursos'!$E$2, IF(I45&gt;20,'relacio de cursos'!$D$2, IF(I45&gt;10,'relacio de cursos'!$C$2,IF(I45&lt;=10,'relacio de cursos'!$B$2)))))))),0))</f>
        <v>0</v>
      </c>
    </row>
    <row r="46" spans="1:13" ht="20.100000000000001" customHeight="1" x14ac:dyDescent="0.45">
      <c r="A46" s="224"/>
      <c r="B46" s="7"/>
      <c r="C46" s="231"/>
      <c r="D46" s="232"/>
      <c r="E46" s="233"/>
      <c r="F46" s="234"/>
      <c r="G46" s="233"/>
      <c r="H46" s="149"/>
      <c r="I46" s="109"/>
      <c r="J46" s="45"/>
      <c r="K46" s="54"/>
      <c r="L46" s="76">
        <f>IF(OR(I46="",I46=0),0,IF(J46="SI",IF(I46&gt;120,'relacio de cursos'!$I$2,IF(I46&gt;100,'relacio de cursos'!$H$2,IF(I46&gt;80,'relacio de cursos'!$G$2,IF(I46&gt;60,'relacio de cursos'!$F$2,IF(I46&gt;40,'relacio de cursos'!$E$2, IF(I46&gt;20,'relacio de cursos'!$D$2, IF(I46&gt;10,'relacio de cursos'!$C$2,IF(I46&lt;=10,'relacio de cursos'!$B$2)))))))),0))</f>
        <v>0</v>
      </c>
    </row>
    <row r="47" spans="1:13" ht="20.100000000000001" customHeight="1" x14ac:dyDescent="0.45">
      <c r="A47" s="224"/>
      <c r="B47" s="7"/>
      <c r="C47" s="231"/>
      <c r="D47" s="232"/>
      <c r="E47" s="233"/>
      <c r="F47" s="234"/>
      <c r="G47" s="233"/>
      <c r="H47" s="149"/>
      <c r="I47" s="109"/>
      <c r="J47" s="45"/>
      <c r="K47" s="54"/>
      <c r="L47" s="76">
        <f>IF(OR(I47="",I47=0),0,IF(J47="SI",IF(I47&gt;120,'relacio de cursos'!$I$2,IF(I47&gt;100,'relacio de cursos'!$H$2,IF(I47&gt;80,'relacio de cursos'!$G$2,IF(I47&gt;60,'relacio de cursos'!$F$2,IF(I47&gt;40,'relacio de cursos'!$E$2, IF(I47&gt;20,'relacio de cursos'!$D$2, IF(I47&gt;10,'relacio de cursos'!$C$2,IF(I47&lt;=10,'relacio de cursos'!$B$2)))))))),0))</f>
        <v>0</v>
      </c>
    </row>
    <row r="48" spans="1:13" ht="20.100000000000001" customHeight="1" x14ac:dyDescent="0.45">
      <c r="A48" s="224"/>
      <c r="B48" s="7"/>
      <c r="C48" s="231"/>
      <c r="D48" s="232"/>
      <c r="E48" s="233"/>
      <c r="F48" s="234"/>
      <c r="G48" s="233"/>
      <c r="H48" s="149"/>
      <c r="I48" s="109"/>
      <c r="J48" s="45"/>
      <c r="K48" s="54"/>
      <c r="L48" s="76">
        <f>IF(OR(I48="",I48=0),0,IF(J48="SI",IF(I48&gt;120,'relacio de cursos'!$I$2,IF(I48&gt;100,'relacio de cursos'!$H$2,IF(I48&gt;80,'relacio de cursos'!$G$2,IF(I48&gt;60,'relacio de cursos'!$F$2,IF(I48&gt;40,'relacio de cursos'!$E$2, IF(I48&gt;20,'relacio de cursos'!$D$2, IF(I48&gt;10,'relacio de cursos'!$C$2,IF(I48&lt;=10,'relacio de cursos'!$B$2)))))))),0))</f>
        <v>0</v>
      </c>
    </row>
    <row r="49" spans="1:12" ht="20.100000000000001" customHeight="1" x14ac:dyDescent="0.45">
      <c r="A49" s="224"/>
      <c r="B49" s="7"/>
      <c r="C49" s="231"/>
      <c r="D49" s="232"/>
      <c r="E49" s="233"/>
      <c r="F49" s="234"/>
      <c r="G49" s="233"/>
      <c r="H49" s="149"/>
      <c r="I49" s="109"/>
      <c r="J49" s="45"/>
      <c r="K49" s="54"/>
      <c r="L49" s="76">
        <f>IF(OR(I49="",I49=0),0,IF(J49="SI",IF(I49&gt;120,'relacio de cursos'!$I$2,IF(I49&gt;100,'relacio de cursos'!$H$2,IF(I49&gt;80,'relacio de cursos'!$G$2,IF(I49&gt;60,'relacio de cursos'!$F$2,IF(I49&gt;40,'relacio de cursos'!$E$2, IF(I49&gt;20,'relacio de cursos'!$D$2, IF(I49&gt;10,'relacio de cursos'!$C$2,IF(I49&lt;=10,'relacio de cursos'!$B$2)))))))),0))</f>
        <v>0</v>
      </c>
    </row>
    <row r="50" spans="1:12" ht="20.100000000000001" customHeight="1" x14ac:dyDescent="0.45">
      <c r="A50" s="224"/>
      <c r="B50" s="7"/>
      <c r="C50" s="231"/>
      <c r="D50" s="232"/>
      <c r="E50" s="233"/>
      <c r="F50" s="234"/>
      <c r="G50" s="233"/>
      <c r="H50" s="149"/>
      <c r="I50" s="109"/>
      <c r="J50" s="45"/>
      <c r="K50" s="54"/>
      <c r="L50" s="76">
        <f>IF(OR(I50="",I50=0),0,IF(J50="SI",IF(I50&gt;120,'relacio de cursos'!$I$2,IF(I50&gt;100,'relacio de cursos'!$H$2,IF(I50&gt;80,'relacio de cursos'!$G$2,IF(I50&gt;60,'relacio de cursos'!$F$2,IF(I50&gt;40,'relacio de cursos'!$E$2, IF(I50&gt;20,'relacio de cursos'!$D$2, IF(I50&gt;10,'relacio de cursos'!$C$2,IF(I50&lt;=10,'relacio de cursos'!$B$2)))))))),0))</f>
        <v>0</v>
      </c>
    </row>
    <row r="51" spans="1:12" ht="20.100000000000001" customHeight="1" x14ac:dyDescent="0.45">
      <c r="A51" s="224"/>
      <c r="B51" s="7"/>
      <c r="C51" s="231"/>
      <c r="D51" s="232"/>
      <c r="E51" s="233"/>
      <c r="F51" s="234"/>
      <c r="G51" s="233"/>
      <c r="H51" s="149"/>
      <c r="I51" s="109"/>
      <c r="J51" s="45"/>
      <c r="K51" s="54"/>
      <c r="L51" s="76">
        <f>IF(OR(I51="",I51=0),0,IF(J51="SI",IF(I51&gt;120,'relacio de cursos'!$I$2,IF(I51&gt;100,'relacio de cursos'!$H$2,IF(I51&gt;80,'relacio de cursos'!$G$2,IF(I51&gt;60,'relacio de cursos'!$F$2,IF(I51&gt;40,'relacio de cursos'!$E$2, IF(I51&gt;20,'relacio de cursos'!$D$2, IF(I51&gt;10,'relacio de cursos'!$C$2,IF(I51&lt;=10,'relacio de cursos'!$B$2)))))))),0))</f>
        <v>0</v>
      </c>
    </row>
    <row r="52" spans="1:12" ht="20.100000000000001" customHeight="1" x14ac:dyDescent="0.45">
      <c r="A52" s="224"/>
      <c r="B52" s="7"/>
      <c r="C52" s="231"/>
      <c r="D52" s="232"/>
      <c r="E52" s="233"/>
      <c r="F52" s="234"/>
      <c r="G52" s="233"/>
      <c r="H52" s="149"/>
      <c r="I52" s="109"/>
      <c r="J52" s="45"/>
      <c r="K52" s="54"/>
      <c r="L52" s="76">
        <f>IF(OR(I52="",I52=0),0,IF(J52="SI",IF(I52&gt;120,'relacio de cursos'!$I$2,IF(I52&gt;100,'relacio de cursos'!$H$2,IF(I52&gt;80,'relacio de cursos'!$G$2,IF(I52&gt;60,'relacio de cursos'!$F$2,IF(I52&gt;40,'relacio de cursos'!$E$2, IF(I52&gt;20,'relacio de cursos'!$D$2, IF(I52&gt;10,'relacio de cursos'!$C$2,IF(I52&lt;=10,'relacio de cursos'!$B$2)))))))),0))</f>
        <v>0</v>
      </c>
    </row>
    <row r="53" spans="1:12" ht="20.100000000000001" customHeight="1" x14ac:dyDescent="0.45">
      <c r="A53" s="224"/>
      <c r="B53" s="7"/>
      <c r="C53" s="231"/>
      <c r="D53" s="232"/>
      <c r="E53" s="233"/>
      <c r="F53" s="234"/>
      <c r="G53" s="233"/>
      <c r="H53" s="149"/>
      <c r="I53" s="109"/>
      <c r="J53" s="45"/>
      <c r="K53" s="54"/>
      <c r="L53" s="76">
        <f>IF(OR(I53="",I53=0),0,IF(J53="SI",IF(I53&gt;120,'relacio de cursos'!$I$2,IF(I53&gt;100,'relacio de cursos'!$H$2,IF(I53&gt;80,'relacio de cursos'!$G$2,IF(I53&gt;60,'relacio de cursos'!$F$2,IF(I53&gt;40,'relacio de cursos'!$E$2, IF(I53&gt;20,'relacio de cursos'!$D$2, IF(I53&gt;10,'relacio de cursos'!$C$2,IF(I53&lt;=10,'relacio de cursos'!$B$2)))))))),0))</f>
        <v>0</v>
      </c>
    </row>
    <row r="54" spans="1:12" ht="20.100000000000001" customHeight="1" x14ac:dyDescent="0.45">
      <c r="A54" s="224"/>
      <c r="B54" s="7"/>
      <c r="C54" s="231"/>
      <c r="D54" s="232"/>
      <c r="E54" s="233"/>
      <c r="F54" s="234"/>
      <c r="G54" s="233"/>
      <c r="H54" s="149"/>
      <c r="I54" s="109"/>
      <c r="J54" s="45"/>
      <c r="K54" s="54"/>
      <c r="L54" s="76">
        <f>IF(OR(I54="",I54=0),0,IF(J54="SI",IF(I54&gt;120,'relacio de cursos'!$I$2,IF(I54&gt;100,'relacio de cursos'!$H$2,IF(I54&gt;80,'relacio de cursos'!$G$2,IF(I54&gt;60,'relacio de cursos'!$F$2,IF(I54&gt;40,'relacio de cursos'!$E$2, IF(I54&gt;20,'relacio de cursos'!$D$2, IF(I54&gt;10,'relacio de cursos'!$C$2,IF(I54&lt;=10,'relacio de cursos'!$B$2)))))))),0))</f>
        <v>0</v>
      </c>
    </row>
    <row r="55" spans="1:12" ht="20.100000000000001" customHeight="1" x14ac:dyDescent="0.45">
      <c r="A55" s="224"/>
      <c r="B55" s="7"/>
      <c r="C55" s="231"/>
      <c r="D55" s="232"/>
      <c r="E55" s="233"/>
      <c r="F55" s="234"/>
      <c r="G55" s="233"/>
      <c r="H55" s="149"/>
      <c r="I55" s="109"/>
      <c r="J55" s="45"/>
      <c r="K55" s="54"/>
      <c r="L55" s="76">
        <f>IF(OR(I55="",I55=0),0,IF(J55="SI",IF(I55&gt;120,'relacio de cursos'!$I$2,IF(I55&gt;100,'relacio de cursos'!$H$2,IF(I55&gt;80,'relacio de cursos'!$G$2,IF(I55&gt;60,'relacio de cursos'!$F$2,IF(I55&gt;40,'relacio de cursos'!$E$2, IF(I55&gt;20,'relacio de cursos'!$D$2, IF(I55&gt;10,'relacio de cursos'!$C$2,IF(I55&lt;=10,'relacio de cursos'!$B$2)))))))),0))</f>
        <v>0</v>
      </c>
    </row>
    <row r="56" spans="1:12" ht="20.100000000000001" customHeight="1" x14ac:dyDescent="0.45">
      <c r="A56" s="13"/>
      <c r="B56" s="11"/>
      <c r="C56" s="231"/>
      <c r="D56" s="232"/>
      <c r="E56" s="233"/>
      <c r="F56" s="234"/>
      <c r="G56" s="233"/>
      <c r="H56" s="149"/>
      <c r="I56" s="109"/>
      <c r="J56" s="45"/>
      <c r="K56" s="54"/>
      <c r="L56" s="76">
        <f>IF(OR(I56="",I56=0),0,IF(J56="SI",IF(I56&gt;120,'relacio de cursos'!$I$2,IF(I56&gt;100,'relacio de cursos'!$H$2,IF(I56&gt;80,'relacio de cursos'!$G$2,IF(I56&gt;60,'relacio de cursos'!$F$2,IF(I56&gt;40,'relacio de cursos'!$E$2, IF(I56&gt;20,'relacio de cursos'!$D$2, IF(I56&gt;10,'relacio de cursos'!$C$2,IF(I56&lt;=10,'relacio de cursos'!$B$2)))))))),0))</f>
        <v>0</v>
      </c>
    </row>
    <row r="57" spans="1:12" ht="20.100000000000001" customHeight="1" x14ac:dyDescent="0.45">
      <c r="A57" s="13"/>
      <c r="B57" s="7"/>
      <c r="C57" s="231"/>
      <c r="D57" s="232"/>
      <c r="E57" s="233"/>
      <c r="F57" s="234"/>
      <c r="G57" s="233"/>
      <c r="H57" s="149"/>
      <c r="I57" s="109"/>
      <c r="J57" s="45"/>
      <c r="K57" s="54"/>
      <c r="L57" s="76">
        <f>IF(OR(I57="",I57=0),0,IF(J57="SI",IF(I57&gt;120,'relacio de cursos'!$I$2,IF(I57&gt;100,'relacio de cursos'!$H$2,IF(I57&gt;80,'relacio de cursos'!$G$2,IF(I57&gt;60,'relacio de cursos'!$F$2,IF(I57&gt;40,'relacio de cursos'!$E$2, IF(I57&gt;20,'relacio de cursos'!$D$2, IF(I57&gt;10,'relacio de cursos'!$C$2,IF(I57&lt;=10,'relacio de cursos'!$B$2)))))))),0))</f>
        <v>0</v>
      </c>
    </row>
    <row r="58" spans="1:12" ht="20.100000000000001" customHeight="1" x14ac:dyDescent="0.45">
      <c r="A58" s="13"/>
      <c r="B58" s="7"/>
      <c r="C58" s="231"/>
      <c r="D58" s="232"/>
      <c r="E58" s="233"/>
      <c r="F58" s="234"/>
      <c r="G58" s="233"/>
      <c r="H58" s="149"/>
      <c r="I58" s="109"/>
      <c r="J58" s="45"/>
      <c r="K58" s="54"/>
      <c r="L58" s="76">
        <f>IF(OR(I58="",I58=0),0,IF(J58="SI",IF(I58&gt;120,'relacio de cursos'!$I$2,IF(I58&gt;100,'relacio de cursos'!$H$2,IF(I58&gt;80,'relacio de cursos'!$G$2,IF(I58&gt;60,'relacio de cursos'!$F$2,IF(I58&gt;40,'relacio de cursos'!$E$2, IF(I58&gt;20,'relacio de cursos'!$D$2, IF(I58&gt;10,'relacio de cursos'!$C$2,IF(I58&lt;=10,'relacio de cursos'!$B$2)))))))),0))</f>
        <v>0</v>
      </c>
    </row>
    <row r="59" spans="1:12" ht="20.100000000000001" customHeight="1" x14ac:dyDescent="0.45">
      <c r="A59" s="14"/>
      <c r="B59" s="7"/>
      <c r="C59" s="231"/>
      <c r="D59" s="232"/>
      <c r="E59" s="233"/>
      <c r="F59" s="234"/>
      <c r="G59" s="233"/>
      <c r="H59" s="149"/>
      <c r="I59" s="105"/>
      <c r="J59" s="45"/>
      <c r="K59" s="54"/>
      <c r="L59" s="76">
        <f>IF(OR(I59="",I59=0),0,IF(J59="SI",IF(I59&gt;120,'relacio de cursos'!$I$2,IF(I59&gt;100,'relacio de cursos'!$H$2,IF(I59&gt;80,'relacio de cursos'!$G$2,IF(I59&gt;60,'relacio de cursos'!$F$2,IF(I59&gt;40,'relacio de cursos'!$E$2, IF(I59&gt;20,'relacio de cursos'!$D$2, IF(I59&gt;10,'relacio de cursos'!$C$2,IF(I59&lt;=10,'relacio de cursos'!$B$2)))))))),0))</f>
        <v>0</v>
      </c>
    </row>
    <row r="60" spans="1:12" ht="20.100000000000001" customHeight="1" x14ac:dyDescent="0.45">
      <c r="A60" s="15"/>
      <c r="B60" s="7"/>
      <c r="C60" s="231"/>
      <c r="D60" s="232"/>
      <c r="E60" s="233"/>
      <c r="F60" s="234"/>
      <c r="G60" s="233"/>
      <c r="H60" s="149"/>
      <c r="I60" s="105"/>
      <c r="J60" s="45"/>
      <c r="K60" s="54"/>
      <c r="L60" s="76">
        <f>IF(OR(I60="",I60=0),0,IF(J60="SI",IF(I60&gt;120,'relacio de cursos'!$I$2,IF(I60&gt;100,'relacio de cursos'!$H$2,IF(I60&gt;80,'relacio de cursos'!$G$2,IF(I60&gt;60,'relacio de cursos'!$F$2,IF(I60&gt;40,'relacio de cursos'!$E$2, IF(I60&gt;20,'relacio de cursos'!$D$2, IF(I60&gt;10,'relacio de cursos'!$C$2,IF(I60&lt;=10,'relacio de cursos'!$B$2)))))))),0))</f>
        <v>0</v>
      </c>
    </row>
    <row r="61" spans="1:12" ht="20.100000000000001" customHeight="1" x14ac:dyDescent="0.45">
      <c r="A61" s="224" t="s">
        <v>25</v>
      </c>
      <c r="B61" s="7"/>
      <c r="C61" s="231"/>
      <c r="D61" s="232"/>
      <c r="E61" s="233"/>
      <c r="F61" s="234"/>
      <c r="G61" s="233"/>
      <c r="H61" s="149"/>
      <c r="I61" s="105"/>
      <c r="J61" s="45"/>
      <c r="K61" s="54"/>
      <c r="L61" s="76">
        <f>IF(OR(I61="",I61=0),0,IF(J61="SI",IF(I61&gt;120,'relacio de cursos'!$I$2,IF(I61&gt;100,'relacio de cursos'!$H$2,IF(I61&gt;80,'relacio de cursos'!$G$2,IF(I61&gt;60,'relacio de cursos'!$F$2,IF(I61&gt;40,'relacio de cursos'!$E$2, IF(I61&gt;20,'relacio de cursos'!$D$2, IF(I61&gt;10,'relacio de cursos'!$C$2,IF(I61&lt;=10,'relacio de cursos'!$B$2)))))))),0))</f>
        <v>0</v>
      </c>
    </row>
    <row r="62" spans="1:12" ht="20.100000000000001" customHeight="1" x14ac:dyDescent="0.45">
      <c r="A62" s="250"/>
      <c r="B62" s="7"/>
      <c r="C62" s="231"/>
      <c r="D62" s="232"/>
      <c r="E62" s="233"/>
      <c r="F62" s="234"/>
      <c r="G62" s="233"/>
      <c r="H62" s="149"/>
      <c r="I62" s="105"/>
      <c r="J62" s="45"/>
      <c r="K62" s="54"/>
      <c r="L62" s="76">
        <f>IF(OR(I62="",I62=0),0,IF(J62="SI",IF(I62&gt;120,'relacio de cursos'!$I$2,IF(I62&gt;100,'relacio de cursos'!$H$2,IF(I62&gt;80,'relacio de cursos'!$G$2,IF(I62&gt;60,'relacio de cursos'!$F$2,IF(I62&gt;40,'relacio de cursos'!$E$2, IF(I62&gt;20,'relacio de cursos'!$D$2, IF(I62&gt;10,'relacio de cursos'!$C$2,IF(I62&lt;=10,'relacio de cursos'!$B$2)))))))),0))</f>
        <v>0</v>
      </c>
    </row>
    <row r="63" spans="1:12" ht="20.100000000000001" customHeight="1" x14ac:dyDescent="0.45">
      <c r="A63" s="250"/>
      <c r="B63" s="7"/>
      <c r="C63" s="231"/>
      <c r="D63" s="232"/>
      <c r="E63" s="233"/>
      <c r="F63" s="234"/>
      <c r="G63" s="233"/>
      <c r="H63" s="149"/>
      <c r="I63" s="105"/>
      <c r="J63" s="45"/>
      <c r="K63" s="54"/>
      <c r="L63" s="76">
        <f>IF(OR(I63="",I63=0),0,IF(J63="SI",IF(I63&gt;120,'relacio de cursos'!$I$2,IF(I63&gt;100,'relacio de cursos'!$H$2,IF(I63&gt;80,'relacio de cursos'!$G$2,IF(I63&gt;60,'relacio de cursos'!$F$2,IF(I63&gt;40,'relacio de cursos'!$E$2, IF(I63&gt;20,'relacio de cursos'!$D$2, IF(I63&gt;10,'relacio de cursos'!$C$2,IF(I63&lt;=10,'relacio de cursos'!$B$2)))))))),0))</f>
        <v>0</v>
      </c>
    </row>
    <row r="64" spans="1:12" ht="20.100000000000001" customHeight="1" x14ac:dyDescent="0.45">
      <c r="A64" s="250"/>
      <c r="B64" s="11"/>
      <c r="C64" s="231"/>
      <c r="D64" s="232"/>
      <c r="E64" s="233"/>
      <c r="F64" s="234"/>
      <c r="G64" s="233"/>
      <c r="H64" s="149"/>
      <c r="I64" s="105"/>
      <c r="J64" s="45"/>
      <c r="K64" s="54"/>
      <c r="L64" s="76">
        <f>IF(OR(I64="",I64=0),0,IF(J64="SI",IF(I64&gt;120,'relacio de cursos'!$I$2,IF(I64&gt;100,'relacio de cursos'!$H$2,IF(I64&gt;80,'relacio de cursos'!$G$2,IF(I64&gt;60,'relacio de cursos'!$F$2,IF(I64&gt;40,'relacio de cursos'!$E$2, IF(I64&gt;20,'relacio de cursos'!$D$2, IF(I64&gt;10,'relacio de cursos'!$C$2,IF(I64&lt;=10,'relacio de cursos'!$B$2)))))))),0))</f>
        <v>0</v>
      </c>
    </row>
    <row r="65" spans="1:13" ht="20.100000000000001" customHeight="1" x14ac:dyDescent="0.45">
      <c r="A65" s="250"/>
      <c r="B65" s="7"/>
      <c r="C65" s="231"/>
      <c r="D65" s="232"/>
      <c r="E65" s="233"/>
      <c r="F65" s="234"/>
      <c r="G65" s="233"/>
      <c r="H65" s="149"/>
      <c r="I65" s="105"/>
      <c r="J65" s="45"/>
      <c r="K65" s="54"/>
      <c r="L65" s="76">
        <f>IF(OR(I65="",I65=0),0,IF(J65="SI",IF(I65&gt;120,'relacio de cursos'!$I$2,IF(I65&gt;100,'relacio de cursos'!$H$2,IF(I65&gt;80,'relacio de cursos'!$G$2,IF(I65&gt;60,'relacio de cursos'!$F$2,IF(I65&gt;40,'relacio de cursos'!$E$2, IF(I65&gt;20,'relacio de cursos'!$D$2, IF(I65&gt;10,'relacio de cursos'!$C$2,IF(I65&lt;=10,'relacio de cursos'!$B$2)))))))),0))</f>
        <v>0</v>
      </c>
    </row>
    <row r="66" spans="1:13" ht="20.100000000000001" customHeight="1" x14ac:dyDescent="0.45">
      <c r="A66" s="250"/>
      <c r="B66" s="7"/>
      <c r="C66" s="231"/>
      <c r="D66" s="232"/>
      <c r="E66" s="233"/>
      <c r="F66" s="234"/>
      <c r="G66" s="233"/>
      <c r="H66" s="149"/>
      <c r="I66" s="105"/>
      <c r="J66" s="45"/>
      <c r="K66" s="54"/>
      <c r="L66" s="76">
        <f>IF(OR(I66="",I66=0),0,IF(J66="SI",IF(I66&gt;120,'relacio de cursos'!$I$2,IF(I66&gt;100,'relacio de cursos'!$H$2,IF(I66&gt;80,'relacio de cursos'!$G$2,IF(I66&gt;60,'relacio de cursos'!$F$2,IF(I66&gt;40,'relacio de cursos'!$E$2, IF(I66&gt;20,'relacio de cursos'!$D$2, IF(I66&gt;10,'relacio de cursos'!$C$2,IF(I66&lt;=10,'relacio de cursos'!$B$2)))))))),0))</f>
        <v>0</v>
      </c>
    </row>
    <row r="67" spans="1:13" ht="20.100000000000001" customHeight="1" x14ac:dyDescent="0.45">
      <c r="A67" s="250"/>
      <c r="B67" s="7"/>
      <c r="C67" s="231"/>
      <c r="D67" s="232"/>
      <c r="E67" s="233"/>
      <c r="F67" s="234"/>
      <c r="G67" s="233"/>
      <c r="H67" s="149"/>
      <c r="I67" s="105"/>
      <c r="J67" s="45"/>
      <c r="K67" s="54"/>
      <c r="L67" s="76">
        <f>IF(OR(I67="",I67=0),0,IF(J67="SI",IF(I67&gt;120,'relacio de cursos'!$I$2,IF(I67&gt;100,'relacio de cursos'!$H$2,IF(I67&gt;80,'relacio de cursos'!$G$2,IF(I67&gt;60,'relacio de cursos'!$F$2,IF(I67&gt;40,'relacio de cursos'!$E$2, IF(I67&gt;20,'relacio de cursos'!$D$2, IF(I67&gt;10,'relacio de cursos'!$C$2,IF(I67&lt;=10,'relacio de cursos'!$B$2)))))))),0))</f>
        <v>0</v>
      </c>
    </row>
    <row r="68" spans="1:13" ht="20.100000000000001" customHeight="1" x14ac:dyDescent="0.45">
      <c r="A68" s="250"/>
      <c r="B68" s="7"/>
      <c r="C68" s="231"/>
      <c r="D68" s="232"/>
      <c r="E68" s="233"/>
      <c r="F68" s="234"/>
      <c r="G68" s="233"/>
      <c r="H68" s="149"/>
      <c r="I68" s="105"/>
      <c r="J68" s="45"/>
      <c r="K68" s="54"/>
      <c r="L68" s="76">
        <f>IF(OR(I68="",I68=0),0,IF(J68="SI",IF(I68&gt;120,'relacio de cursos'!$I$2,IF(I68&gt;100,'relacio de cursos'!$H$2,IF(I68&gt;80,'relacio de cursos'!$G$2,IF(I68&gt;60,'relacio de cursos'!$F$2,IF(I68&gt;40,'relacio de cursos'!$E$2, IF(I68&gt;20,'relacio de cursos'!$D$2, IF(I68&gt;10,'relacio de cursos'!$C$2,IF(I68&lt;=10,'relacio de cursos'!$B$2)))))))),0))</f>
        <v>0</v>
      </c>
    </row>
    <row r="69" spans="1:13" ht="20.100000000000001" customHeight="1" x14ac:dyDescent="0.45">
      <c r="A69" s="250"/>
      <c r="B69" s="7"/>
      <c r="C69" s="231"/>
      <c r="D69" s="232"/>
      <c r="E69" s="233"/>
      <c r="F69" s="234"/>
      <c r="G69" s="233"/>
      <c r="H69" s="149"/>
      <c r="I69" s="105"/>
      <c r="J69" s="45"/>
      <c r="K69" s="54"/>
      <c r="L69" s="76">
        <f>IF(OR(I69="",I69=0),0,IF(J69="SI",IF(I69&gt;120,'relacio de cursos'!$I$2,IF(I69&gt;100,'relacio de cursos'!$H$2,IF(I69&gt;80,'relacio de cursos'!$G$2,IF(I69&gt;60,'relacio de cursos'!$F$2,IF(I69&gt;40,'relacio de cursos'!$E$2, IF(I69&gt;20,'relacio de cursos'!$D$2, IF(I69&gt;10,'relacio de cursos'!$C$2,IF(I69&lt;=10,'relacio de cursos'!$B$2)))))))),0))</f>
        <v>0</v>
      </c>
    </row>
    <row r="70" spans="1:13" ht="20.100000000000001" customHeight="1" x14ac:dyDescent="0.45">
      <c r="A70" s="250"/>
      <c r="B70" s="98"/>
      <c r="C70" s="251"/>
      <c r="D70" s="252"/>
      <c r="E70" s="253"/>
      <c r="F70" s="271"/>
      <c r="G70" s="253"/>
      <c r="H70" s="150"/>
      <c r="I70" s="106"/>
      <c r="J70" s="45"/>
      <c r="K70" s="54"/>
      <c r="L70" s="200">
        <f>IF(OR(I70="",I70=0),0,IF(J70="SI",IF(I70&gt;120,'relacio de cursos'!$I$2,IF(I70&gt;100,'relacio de cursos'!$H$2,IF(I70&gt;80,'relacio de cursos'!$G$2,IF(I70&gt;60,'relacio de cursos'!$F$2,IF(I70&gt;40,'relacio de cursos'!$E$2, IF(I70&gt;20,'relacio de cursos'!$D$2, IF(I70&gt;10,'relacio de cursos'!$C$2,IF(I70&lt;=10,'relacio de cursos'!$B$2)))))))),0))</f>
        <v>0</v>
      </c>
      <c r="M70" s="62" t="s">
        <v>102</v>
      </c>
    </row>
    <row r="71" spans="1:13" ht="20.100000000000001" customHeight="1" x14ac:dyDescent="0.45">
      <c r="A71" s="272" t="s">
        <v>104</v>
      </c>
      <c r="B71" s="273"/>
      <c r="C71" s="273"/>
      <c r="D71" s="273"/>
      <c r="E71" s="273"/>
      <c r="F71" s="273"/>
      <c r="G71" s="273"/>
      <c r="H71" s="273"/>
      <c r="I71" s="274"/>
      <c r="J71" s="117"/>
      <c r="K71" s="118"/>
      <c r="L71" s="104">
        <f>SUM(L41:L70)</f>
        <v>0</v>
      </c>
      <c r="M71" s="74">
        <f>IF((L71+SUM(L96:L120))&gt;'relacio de cursos'!B3,'relacio de cursos'!B3,(L71+SUM(L96:L120)))</f>
        <v>0</v>
      </c>
    </row>
    <row r="72" spans="1:13" ht="14.4" x14ac:dyDescent="0.45">
      <c r="A72" s="223" t="s">
        <v>119</v>
      </c>
      <c r="B72" s="128" t="s">
        <v>72</v>
      </c>
      <c r="C72" s="139" t="s">
        <v>17</v>
      </c>
      <c r="D72" s="135" t="s">
        <v>14</v>
      </c>
      <c r="E72" s="140" t="s">
        <v>110</v>
      </c>
      <c r="F72" s="140" t="s">
        <v>16</v>
      </c>
      <c r="G72" s="218" t="s">
        <v>18</v>
      </c>
      <c r="H72" s="219"/>
      <c r="I72" s="220"/>
      <c r="J72" s="131" t="s">
        <v>50</v>
      </c>
      <c r="K72" s="138" t="s">
        <v>111</v>
      </c>
      <c r="L72" s="133" t="s">
        <v>49</v>
      </c>
    </row>
    <row r="73" spans="1:13" ht="20.100000000000001" customHeight="1" x14ac:dyDescent="0.55000000000000004">
      <c r="A73" s="260"/>
      <c r="B73" s="9"/>
      <c r="C73" s="110" t="s">
        <v>105</v>
      </c>
      <c r="D73" s="83"/>
      <c r="E73" s="165"/>
      <c r="F73" s="69"/>
      <c r="G73" s="221" t="s">
        <v>19</v>
      </c>
      <c r="H73" s="221"/>
      <c r="I73" s="222"/>
      <c r="J73" s="46"/>
      <c r="K73" s="51"/>
      <c r="L73" s="55">
        <f>IF(J73="SI",'relacio de cursos'!$B$19,0)</f>
        <v>0</v>
      </c>
    </row>
    <row r="74" spans="1:13" ht="20.100000000000001" customHeight="1" x14ac:dyDescent="0.55000000000000004">
      <c r="A74" s="260"/>
      <c r="B74" s="7"/>
      <c r="C74" s="111" t="s">
        <v>106</v>
      </c>
      <c r="D74" s="83"/>
      <c r="E74" s="165"/>
      <c r="F74" s="69"/>
      <c r="G74" s="221" t="s">
        <v>21</v>
      </c>
      <c r="H74" s="221"/>
      <c r="I74" s="222"/>
      <c r="J74" s="48"/>
      <c r="K74" s="52"/>
      <c r="L74" s="56">
        <f>IF(J74="SI",'relacio de cursos'!$B$20,0)</f>
        <v>0</v>
      </c>
    </row>
    <row r="75" spans="1:13" ht="20.100000000000001" customHeight="1" x14ac:dyDescent="0.55000000000000004">
      <c r="A75" s="260"/>
      <c r="B75" s="7"/>
      <c r="C75" s="111" t="s">
        <v>107</v>
      </c>
      <c r="D75" s="83"/>
      <c r="E75" s="165"/>
      <c r="F75" s="69"/>
      <c r="G75" s="221" t="s">
        <v>20</v>
      </c>
      <c r="H75" s="221"/>
      <c r="I75" s="222"/>
      <c r="J75" s="48"/>
      <c r="K75" s="52"/>
      <c r="L75" s="56">
        <f>IF(J75="SI",'relacio de cursos'!B21,0)</f>
        <v>0</v>
      </c>
    </row>
    <row r="76" spans="1:13" ht="20.100000000000001" customHeight="1" x14ac:dyDescent="0.45">
      <c r="A76" s="260"/>
      <c r="B76" s="7"/>
      <c r="C76" s="82"/>
      <c r="D76" s="83"/>
      <c r="E76" s="162"/>
      <c r="F76" s="122"/>
      <c r="G76" s="70"/>
      <c r="H76" s="88"/>
      <c r="I76" s="71"/>
      <c r="J76" s="48"/>
      <c r="K76" s="52"/>
      <c r="L76" s="201">
        <f>IF(OR(F76="",F76=0),0,IF(J76="SI",IF(F76&gt;120,'relacio de cursos'!$I$2,IF(F76&gt;100,'relacio de cursos'!$H$2,IF(F76&gt;80,'relacio de cursos'!$G$2,IF(F76&gt;60,'relacio de cursos'!$F$2,IF(F76&gt;40,'relacio de cursos'!$E$2, IF(F76&gt;20,'relacio de cursos'!$D$2, IF(F76&gt;10,'relacio de cursos'!$C$2,IF(F76&lt;=10,'relacio de cursos'!$B$2)))))))),0))</f>
        <v>0</v>
      </c>
    </row>
    <row r="77" spans="1:13" ht="20.100000000000001" customHeight="1" x14ac:dyDescent="0.45">
      <c r="A77" s="260"/>
      <c r="B77" s="7"/>
      <c r="C77" s="82"/>
      <c r="D77" s="83"/>
      <c r="E77" s="163"/>
      <c r="F77" s="122"/>
      <c r="G77" s="70"/>
      <c r="H77" s="88"/>
      <c r="I77" s="71"/>
      <c r="J77" s="48"/>
      <c r="K77" s="52"/>
      <c r="L77" s="201">
        <f>IF(OR(F77="",F77=0),0,IF(J77="SI",IF(F77&gt;120,'relacio de cursos'!$I$2,IF(F77&gt;100,'relacio de cursos'!$H$2,IF(F77&gt;80,'relacio de cursos'!$G$2,IF(F77&gt;60,'relacio de cursos'!$F$2,IF(F77&gt;40,'relacio de cursos'!$E$2, IF(F77&gt;20,'relacio de cursos'!$D$2, IF(F77&gt;10,'relacio de cursos'!$C$2,IF(F77&lt;=10,'relacio de cursos'!$B$2)))))))),0))</f>
        <v>0</v>
      </c>
    </row>
    <row r="78" spans="1:13" ht="20.100000000000001" customHeight="1" x14ac:dyDescent="0.45">
      <c r="A78" s="260"/>
      <c r="B78" s="7"/>
      <c r="C78" s="82"/>
      <c r="D78" s="83"/>
      <c r="E78" s="163"/>
      <c r="F78" s="122"/>
      <c r="G78" s="70"/>
      <c r="H78" s="88"/>
      <c r="I78" s="71"/>
      <c r="J78" s="48"/>
      <c r="K78" s="52"/>
      <c r="L78" s="201">
        <f>IF(OR(F78="",F78=0),0,IF(J78="SI",IF(F78&gt;120,'relacio de cursos'!$I$2,IF(F78&gt;100,'relacio de cursos'!$H$2,IF(F78&gt;80,'relacio de cursos'!$G$2,IF(F78&gt;60,'relacio de cursos'!$F$2,IF(F78&gt;40,'relacio de cursos'!$E$2, IF(F78&gt;20,'relacio de cursos'!$D$2, IF(F78&gt;10,'relacio de cursos'!$C$2,IF(F78&lt;=10,'relacio de cursos'!$B$2)))))))),0))</f>
        <v>0</v>
      </c>
    </row>
    <row r="79" spans="1:13" ht="20.100000000000001" customHeight="1" x14ac:dyDescent="0.45">
      <c r="A79" s="260"/>
      <c r="B79" s="7"/>
      <c r="C79" s="82"/>
      <c r="D79" s="83"/>
      <c r="E79" s="163"/>
      <c r="F79" s="122"/>
      <c r="G79" s="70"/>
      <c r="H79" s="88"/>
      <c r="I79" s="71"/>
      <c r="J79" s="48"/>
      <c r="K79" s="52"/>
      <c r="L79" s="201">
        <f>IF(OR(F79="",F79=0),0,IF(J79="SI",IF(F79&gt;120,'relacio de cursos'!$I$2,IF(F79&gt;100,'relacio de cursos'!$H$2,IF(F79&gt;80,'relacio de cursos'!$G$2,IF(F79&gt;60,'relacio de cursos'!$F$2,IF(F79&gt;40,'relacio de cursos'!$E$2, IF(F79&gt;20,'relacio de cursos'!$D$2, IF(F79&gt;10,'relacio de cursos'!$C$2,IF(F79&lt;=10,'relacio de cursos'!$B$2)))))))),0))</f>
        <v>0</v>
      </c>
    </row>
    <row r="80" spans="1:13" ht="20.100000000000001" customHeight="1" x14ac:dyDescent="0.45">
      <c r="A80" s="260"/>
      <c r="B80" s="7"/>
      <c r="C80" s="82"/>
      <c r="D80" s="83"/>
      <c r="E80" s="163"/>
      <c r="F80" s="122"/>
      <c r="G80" s="70"/>
      <c r="H80" s="88"/>
      <c r="I80" s="71"/>
      <c r="J80" s="48"/>
      <c r="K80" s="52"/>
      <c r="L80" s="201">
        <f>IF(OR(F80="",F80=0),0,IF(J80="SI",IF(F80&gt;120,'relacio de cursos'!$I$2,IF(F80&gt;100,'relacio de cursos'!$H$2,IF(F80&gt;80,'relacio de cursos'!$G$2,IF(F80&gt;60,'relacio de cursos'!$F$2,IF(F80&gt;40,'relacio de cursos'!$E$2, IF(F80&gt;20,'relacio de cursos'!$D$2, IF(F80&gt;10,'relacio de cursos'!$C$2,IF(F80&lt;=10,'relacio de cursos'!$B$2)))))))),0))</f>
        <v>0</v>
      </c>
    </row>
    <row r="81" spans="1:13" ht="20.100000000000001" customHeight="1" x14ac:dyDescent="0.45">
      <c r="A81" s="260"/>
      <c r="B81" s="7"/>
      <c r="C81" s="82"/>
      <c r="D81" s="83"/>
      <c r="E81" s="163"/>
      <c r="F81" s="122"/>
      <c r="G81" s="70"/>
      <c r="H81" s="88"/>
      <c r="I81" s="71"/>
      <c r="J81" s="48"/>
      <c r="K81" s="52"/>
      <c r="L81" s="201">
        <f>IF(OR(F81="",F81=0),0,IF(J81="SI",IF(F81&gt;120,'relacio de cursos'!$I$2,IF(F81&gt;100,'relacio de cursos'!$H$2,IF(F81&gt;80,'relacio de cursos'!$G$2,IF(F81&gt;60,'relacio de cursos'!$F$2,IF(F81&gt;40,'relacio de cursos'!$E$2, IF(F81&gt;20,'relacio de cursos'!$D$2, IF(F81&gt;10,'relacio de cursos'!$C$2,IF(F81&lt;=10,'relacio de cursos'!$B$2)))))))),0))</f>
        <v>0</v>
      </c>
    </row>
    <row r="82" spans="1:13" ht="20.100000000000001" customHeight="1" x14ac:dyDescent="0.45">
      <c r="A82" s="260"/>
      <c r="B82" s="7"/>
      <c r="C82" s="82"/>
      <c r="D82" s="83"/>
      <c r="E82" s="163"/>
      <c r="F82" s="122"/>
      <c r="G82" s="70"/>
      <c r="H82" s="88"/>
      <c r="I82" s="71"/>
      <c r="J82" s="48"/>
      <c r="K82" s="52"/>
      <c r="L82" s="201">
        <f>IF(OR(F82="",F82=0),0,IF(J82="SI",IF(F82&gt;120,'relacio de cursos'!$I$2,IF(F82&gt;100,'relacio de cursos'!$H$2,IF(F82&gt;80,'relacio de cursos'!$G$2,IF(F82&gt;60,'relacio de cursos'!$F$2,IF(F82&gt;40,'relacio de cursos'!$E$2, IF(F82&gt;20,'relacio de cursos'!$D$2, IF(F82&gt;10,'relacio de cursos'!$C$2,IF(F82&lt;=10,'relacio de cursos'!$B$2)))))))),0))</f>
        <v>0</v>
      </c>
    </row>
    <row r="83" spans="1:13" ht="20.100000000000001" customHeight="1" x14ac:dyDescent="0.45">
      <c r="A83" s="260"/>
      <c r="B83" s="7"/>
      <c r="C83" s="82"/>
      <c r="D83" s="83"/>
      <c r="E83" s="163"/>
      <c r="F83" s="122"/>
      <c r="G83" s="70"/>
      <c r="H83" s="88"/>
      <c r="I83" s="71"/>
      <c r="J83" s="48"/>
      <c r="K83" s="52"/>
      <c r="L83" s="201">
        <f>IF(OR(F83="",F83=0),0,IF(J83="SI",IF(F83&gt;120,'relacio de cursos'!$I$2,IF(F83&gt;100,'relacio de cursos'!$H$2,IF(F83&gt;80,'relacio de cursos'!$G$2,IF(F83&gt;60,'relacio de cursos'!$F$2,IF(F83&gt;40,'relacio de cursos'!$E$2, IF(F83&gt;20,'relacio de cursos'!$D$2, IF(F83&gt;10,'relacio de cursos'!$C$2,IF(F83&lt;=10,'relacio de cursos'!$B$2)))))))),0))</f>
        <v>0</v>
      </c>
    </row>
    <row r="84" spans="1:13" ht="20.100000000000001" customHeight="1" x14ac:dyDescent="0.45">
      <c r="A84" s="86"/>
      <c r="B84" s="98"/>
      <c r="C84" s="167"/>
      <c r="D84" s="112"/>
      <c r="E84" s="164"/>
      <c r="F84" s="123"/>
      <c r="G84" s="70"/>
      <c r="H84" s="88"/>
      <c r="I84" s="71"/>
      <c r="J84" s="58"/>
      <c r="K84" s="52"/>
      <c r="L84" s="201">
        <f>IF(OR(F84="",F84=0),0,IF(J84="SI",IF(F84&gt;120,'relacio de cursos'!$I$2,IF(F84&gt;100,'relacio de cursos'!$H$2,IF(F84&gt;80,'relacio de cursos'!$G$2,IF(F84&gt;60,'relacio de cursos'!$F$2,IF(F84&gt;40,'relacio de cursos'!$E$2, IF(F84&gt;20,'relacio de cursos'!$D$2, IF(F84&gt;10,'relacio de cursos'!$C$2,IF(F84&lt;=10,'relacio de cursos'!$B$2)))))))),0))</f>
        <v>0</v>
      </c>
      <c r="M84" s="62" t="s">
        <v>103</v>
      </c>
    </row>
    <row r="85" spans="1:13" s="62" customFormat="1" ht="20.100000000000001" customHeight="1" x14ac:dyDescent="0.55000000000000004">
      <c r="A85" s="257" t="s">
        <v>108</v>
      </c>
      <c r="B85" s="258"/>
      <c r="C85" s="258"/>
      <c r="D85" s="258"/>
      <c r="E85" s="258"/>
      <c r="F85" s="258"/>
      <c r="G85" s="258"/>
      <c r="H85" s="258"/>
      <c r="I85" s="259"/>
      <c r="J85" s="119"/>
      <c r="K85" s="120"/>
      <c r="L85" s="103">
        <f>SUM(L73:L84)</f>
        <v>0</v>
      </c>
      <c r="M85" s="113">
        <f>IF(L85&gt;'relacio de cursos'!$B$21,'relacio de cursos'!$B$21,L85)</f>
        <v>0</v>
      </c>
    </row>
    <row r="86" spans="1:13" ht="14.4" x14ac:dyDescent="0.45">
      <c r="A86" s="84"/>
      <c r="B86" s="128" t="s">
        <v>72</v>
      </c>
      <c r="C86" s="141"/>
      <c r="D86" s="141" t="s">
        <v>114</v>
      </c>
      <c r="E86" s="246" t="s">
        <v>113</v>
      </c>
      <c r="F86" s="247"/>
      <c r="G86" s="142"/>
      <c r="H86" s="143"/>
      <c r="I86" s="144"/>
      <c r="J86" s="131" t="s">
        <v>50</v>
      </c>
      <c r="K86" s="138" t="s">
        <v>111</v>
      </c>
      <c r="L86" s="133" t="s">
        <v>49</v>
      </c>
    </row>
    <row r="87" spans="1:13" ht="20.100000000000001" customHeight="1" x14ac:dyDescent="0.55000000000000004">
      <c r="A87" s="121" t="s">
        <v>109</v>
      </c>
      <c r="B87" s="9"/>
      <c r="C87" s="168" t="s">
        <v>51</v>
      </c>
      <c r="D87" s="21"/>
      <c r="E87" s="216"/>
      <c r="F87" s="217"/>
      <c r="G87" s="70"/>
      <c r="H87" s="88"/>
      <c r="I87" s="71"/>
      <c r="J87" s="46"/>
      <c r="K87" s="51"/>
      <c r="L87" s="55">
        <f>IF(J87="si",'relacio de cursos'!B25,0)</f>
        <v>0</v>
      </c>
      <c r="M87" s="66" t="s">
        <v>63</v>
      </c>
    </row>
    <row r="88" spans="1:13" s="61" customFormat="1" ht="20.100000000000001" customHeight="1" x14ac:dyDescent="0.55000000000000004">
      <c r="A88" s="179"/>
      <c r="B88" s="180"/>
      <c r="C88" s="181"/>
      <c r="D88" s="182"/>
      <c r="E88" s="248"/>
      <c r="F88" s="249"/>
      <c r="G88" s="72"/>
      <c r="H88" s="89"/>
      <c r="I88" s="73"/>
      <c r="J88" s="44"/>
      <c r="K88" s="59"/>
      <c r="L88" s="57"/>
      <c r="M88" s="68">
        <f>IF((L87+M85+M71+M39)&gt;5,"ERROR",(L87+M85+M71+M39))</f>
        <v>0</v>
      </c>
    </row>
    <row r="89" spans="1:13" s="61" customFormat="1" x14ac:dyDescent="0.45">
      <c r="B89" s="65"/>
      <c r="M89" s="67" t="s">
        <v>66</v>
      </c>
    </row>
    <row r="90" spans="1:13" s="61" customFormat="1" x14ac:dyDescent="0.45">
      <c r="A90" s="61" t="s">
        <v>23</v>
      </c>
      <c r="B90" s="65"/>
      <c r="M90" s="68">
        <f>IF((M88+M31)&gt;10,"ERROR",(M88+M31))</f>
        <v>0</v>
      </c>
    </row>
    <row r="91" spans="1:13" x14ac:dyDescent="0.45">
      <c r="A91" s="6" t="s">
        <v>70</v>
      </c>
    </row>
    <row r="92" spans="1:13" ht="18" customHeight="1" x14ac:dyDescent="0.45">
      <c r="A92" s="202" t="s">
        <v>67</v>
      </c>
      <c r="B92" s="203"/>
      <c r="C92" s="203"/>
      <c r="D92" s="203"/>
      <c r="E92" s="203"/>
      <c r="F92" s="203"/>
      <c r="G92" s="203"/>
      <c r="H92" s="203"/>
      <c r="I92" s="203"/>
    </row>
    <row r="93" spans="1:13" ht="14.4" x14ac:dyDescent="0.45">
      <c r="A93" s="22"/>
      <c r="B93" s="22"/>
      <c r="C93" s="22"/>
      <c r="D93" s="22"/>
      <c r="E93" s="22"/>
      <c r="F93" s="22"/>
      <c r="G93" s="22"/>
      <c r="H93" s="22"/>
      <c r="I93" s="22"/>
    </row>
    <row r="95" spans="1:13" s="3" customFormat="1" ht="14.4" x14ac:dyDescent="0.55000000000000004">
      <c r="A95" s="77" t="s">
        <v>13</v>
      </c>
      <c r="B95" s="20" t="s">
        <v>73</v>
      </c>
      <c r="C95" s="236" t="s">
        <v>15</v>
      </c>
      <c r="D95" s="237"/>
      <c r="E95" s="238"/>
      <c r="F95" s="239" t="s">
        <v>14</v>
      </c>
      <c r="G95" s="238"/>
      <c r="H95" s="134" t="s">
        <v>90</v>
      </c>
      <c r="I95" s="135" t="s">
        <v>16</v>
      </c>
      <c r="J95" s="131" t="s">
        <v>50</v>
      </c>
      <c r="K95" s="138" t="s">
        <v>111</v>
      </c>
      <c r="L95" s="133" t="s">
        <v>49</v>
      </c>
      <c r="M95" s="65"/>
    </row>
    <row r="96" spans="1:13" ht="20.100000000000001" customHeight="1" x14ac:dyDescent="0.55000000000000004">
      <c r="A96" s="18"/>
      <c r="B96" s="11"/>
      <c r="C96" s="225"/>
      <c r="D96" s="240"/>
      <c r="E96" s="241"/>
      <c r="F96" s="242"/>
      <c r="G96" s="241"/>
      <c r="H96" s="198"/>
      <c r="I96" s="109"/>
      <c r="J96" s="45"/>
      <c r="K96" s="54"/>
      <c r="L96" s="76">
        <f>IF(OR(I96="",I96=0),0,IF(J96="SI",IF(I96&gt;120,'relacio de cursos'!$I$2,IF(I96&gt;100,'relacio de cursos'!$H$2,IF(I96&gt;80,'relacio de cursos'!$G$2,IF(I96&gt;60,'relacio de cursos'!$F$2,IF(I96&gt;40,'relacio de cursos'!$E$2, IF(I96&gt;20,'relacio de cursos'!$D$2, IF(I96&gt;10,'relacio de cursos'!$C$2,IF(I96&lt;=10,'relacio de cursos'!$B$2)))))))),0))</f>
        <v>0</v>
      </c>
    </row>
    <row r="97" spans="1:12" ht="20.100000000000001" customHeight="1" x14ac:dyDescent="0.55000000000000004">
      <c r="A97" s="16"/>
      <c r="B97" s="11"/>
      <c r="C97" s="231"/>
      <c r="D97" s="243"/>
      <c r="E97" s="244"/>
      <c r="F97" s="245"/>
      <c r="G97" s="244"/>
      <c r="H97" s="198"/>
      <c r="I97" s="109"/>
      <c r="J97" s="45"/>
      <c r="K97" s="54"/>
      <c r="L97" s="76">
        <f>IF(OR(I97="",I97=0),0,IF(J97="SI",IF(I97&gt;120,'relacio de cursos'!$I$2,IF(I97&gt;100,'relacio de cursos'!$H$2,IF(I97&gt;80,'relacio de cursos'!$G$2,IF(I97&gt;60,'relacio de cursos'!$F$2,IF(I97&gt;40,'relacio de cursos'!$E$2, IF(I97&gt;20,'relacio de cursos'!$D$2, IF(I97&gt;10,'relacio de cursos'!$C$2,IF(I97&lt;=10,'relacio de cursos'!$B$2)))))))),0))</f>
        <v>0</v>
      </c>
    </row>
    <row r="98" spans="1:12" ht="20.100000000000001" customHeight="1" x14ac:dyDescent="0.55000000000000004">
      <c r="A98" s="235" t="s">
        <v>26</v>
      </c>
      <c r="B98" s="11"/>
      <c r="C98" s="231"/>
      <c r="D98" s="243"/>
      <c r="E98" s="244"/>
      <c r="F98" s="234"/>
      <c r="G98" s="233"/>
      <c r="H98" s="198"/>
      <c r="I98" s="109"/>
      <c r="J98" s="45"/>
      <c r="K98" s="54"/>
      <c r="L98" s="76">
        <f>IF(OR(I98="",I98=0),0,IF(J98="SI",IF(I98&gt;120,'relacio de cursos'!$I$2,IF(I98&gt;100,'relacio de cursos'!$H$2,IF(I98&gt;80,'relacio de cursos'!$G$2,IF(I98&gt;60,'relacio de cursos'!$F$2,IF(I98&gt;40,'relacio de cursos'!$E$2, IF(I98&gt;20,'relacio de cursos'!$D$2, IF(I98&gt;10,'relacio de cursos'!$C$2,IF(I98&lt;=10,'relacio de cursos'!$B$2)))))))),0))</f>
        <v>0</v>
      </c>
    </row>
    <row r="99" spans="1:12" ht="20.100000000000001" customHeight="1" x14ac:dyDescent="0.45">
      <c r="A99" s="235"/>
      <c r="B99" s="11"/>
      <c r="C99" s="231"/>
      <c r="D99" s="232"/>
      <c r="E99" s="233"/>
      <c r="F99" s="234"/>
      <c r="G99" s="233"/>
      <c r="H99" s="198"/>
      <c r="I99" s="109"/>
      <c r="J99" s="45"/>
      <c r="K99" s="54"/>
      <c r="L99" s="76">
        <f>IF(OR(I99="",I99=0),0,IF(J99="SI",IF(I99&gt;120,'relacio de cursos'!$I$2,IF(I99&gt;100,'relacio de cursos'!$H$2,IF(I99&gt;80,'relacio de cursos'!$G$2,IF(I99&gt;60,'relacio de cursos'!$F$2,IF(I99&gt;40,'relacio de cursos'!$E$2, IF(I99&gt;20,'relacio de cursos'!$D$2, IF(I99&gt;10,'relacio de cursos'!$C$2,IF(I99&lt;=10,'relacio de cursos'!$B$2)))))))),0))</f>
        <v>0</v>
      </c>
    </row>
    <row r="100" spans="1:12" ht="20.100000000000001" customHeight="1" x14ac:dyDescent="0.45">
      <c r="A100" s="235"/>
      <c r="B100" s="11"/>
      <c r="C100" s="231"/>
      <c r="D100" s="232"/>
      <c r="E100" s="233"/>
      <c r="F100" s="234"/>
      <c r="G100" s="233"/>
      <c r="H100" s="198"/>
      <c r="I100" s="109"/>
      <c r="J100" s="45"/>
      <c r="K100" s="54"/>
      <c r="L100" s="76">
        <f>IF(OR(I100="",I100=0),0,IF(J100="SI",IF(I100&gt;120,'relacio de cursos'!$I$2,IF(I100&gt;100,'relacio de cursos'!$H$2,IF(I100&gt;80,'relacio de cursos'!$G$2,IF(I100&gt;60,'relacio de cursos'!$F$2,IF(I100&gt;40,'relacio de cursos'!$E$2, IF(I100&gt;20,'relacio de cursos'!$D$2, IF(I100&gt;10,'relacio de cursos'!$C$2,IF(I100&lt;=10,'relacio de cursos'!$B$2)))))))),0))</f>
        <v>0</v>
      </c>
    </row>
    <row r="101" spans="1:12" ht="20.100000000000001" customHeight="1" x14ac:dyDescent="0.45">
      <c r="A101" s="235"/>
      <c r="B101" s="11"/>
      <c r="C101" s="231"/>
      <c r="D101" s="232"/>
      <c r="E101" s="233"/>
      <c r="F101" s="234"/>
      <c r="G101" s="233"/>
      <c r="H101" s="198"/>
      <c r="I101" s="109"/>
      <c r="J101" s="45"/>
      <c r="K101" s="54"/>
      <c r="L101" s="76">
        <f>IF(OR(I101="",I101=0),0,IF(J101="SI",IF(I101&gt;120,'relacio de cursos'!$I$2,IF(I101&gt;100,'relacio de cursos'!$H$2,IF(I101&gt;80,'relacio de cursos'!$G$2,IF(I101&gt;60,'relacio de cursos'!$F$2,IF(I101&gt;40,'relacio de cursos'!$E$2, IF(I101&gt;20,'relacio de cursos'!$D$2, IF(I101&gt;10,'relacio de cursos'!$C$2,IF(I101&lt;=10,'relacio de cursos'!$B$2)))))))),0))</f>
        <v>0</v>
      </c>
    </row>
    <row r="102" spans="1:12" ht="20.100000000000001" customHeight="1" x14ac:dyDescent="0.45">
      <c r="A102" s="235"/>
      <c r="B102" s="11"/>
      <c r="C102" s="231"/>
      <c r="D102" s="232"/>
      <c r="E102" s="233"/>
      <c r="F102" s="234"/>
      <c r="G102" s="233"/>
      <c r="H102" s="198"/>
      <c r="I102" s="109"/>
      <c r="J102" s="45"/>
      <c r="K102" s="54"/>
      <c r="L102" s="76">
        <f>IF(OR(I102="",I102=0),0,IF(J102="SI",IF(I102&gt;120,'relacio de cursos'!$I$2,IF(I102&gt;100,'relacio de cursos'!$H$2,IF(I102&gt;80,'relacio de cursos'!$G$2,IF(I102&gt;60,'relacio de cursos'!$F$2,IF(I102&gt;40,'relacio de cursos'!$E$2, IF(I102&gt;20,'relacio de cursos'!$D$2, IF(I102&gt;10,'relacio de cursos'!$C$2,IF(I102&lt;=10,'relacio de cursos'!$B$2)))))))),0))</f>
        <v>0</v>
      </c>
    </row>
    <row r="103" spans="1:12" ht="20.100000000000001" customHeight="1" x14ac:dyDescent="0.45">
      <c r="A103" s="235"/>
      <c r="B103" s="11"/>
      <c r="C103" s="231"/>
      <c r="D103" s="232"/>
      <c r="E103" s="233"/>
      <c r="F103" s="234"/>
      <c r="G103" s="233"/>
      <c r="H103" s="198"/>
      <c r="I103" s="109"/>
      <c r="J103" s="45"/>
      <c r="K103" s="54"/>
      <c r="L103" s="76">
        <f>IF(OR(I103="",I103=0),0,IF(J103="SI",IF(I103&gt;120,'relacio de cursos'!$I$2,IF(I103&gt;100,'relacio de cursos'!$H$2,IF(I103&gt;80,'relacio de cursos'!$G$2,IF(I103&gt;60,'relacio de cursos'!$F$2,IF(I103&gt;40,'relacio de cursos'!$E$2, IF(I103&gt;20,'relacio de cursos'!$D$2, IF(I103&gt;10,'relacio de cursos'!$C$2,IF(I103&lt;=10,'relacio de cursos'!$B$2)))))))),0))</f>
        <v>0</v>
      </c>
    </row>
    <row r="104" spans="1:12" ht="20.100000000000001" customHeight="1" x14ac:dyDescent="0.45">
      <c r="A104" s="235"/>
      <c r="B104" s="11"/>
      <c r="C104" s="231"/>
      <c r="D104" s="232"/>
      <c r="E104" s="233"/>
      <c r="F104" s="234"/>
      <c r="G104" s="233"/>
      <c r="H104" s="198"/>
      <c r="I104" s="109"/>
      <c r="J104" s="45"/>
      <c r="K104" s="54"/>
      <c r="L104" s="76">
        <f>IF(OR(I104="",I104=0),0,IF(J104="SI",IF(I104&gt;120,'relacio de cursos'!$I$2,IF(I104&gt;100,'relacio de cursos'!$H$2,IF(I104&gt;80,'relacio de cursos'!$G$2,IF(I104&gt;60,'relacio de cursos'!$F$2,IF(I104&gt;40,'relacio de cursos'!$E$2, IF(I104&gt;20,'relacio de cursos'!$D$2, IF(I104&gt;10,'relacio de cursos'!$C$2,IF(I104&lt;=10,'relacio de cursos'!$B$2)))))))),0))</f>
        <v>0</v>
      </c>
    </row>
    <row r="105" spans="1:12" ht="20.100000000000001" customHeight="1" x14ac:dyDescent="0.45">
      <c r="A105" s="235"/>
      <c r="B105" s="11"/>
      <c r="C105" s="231"/>
      <c r="D105" s="232"/>
      <c r="E105" s="233"/>
      <c r="F105" s="234"/>
      <c r="G105" s="233"/>
      <c r="H105" s="198"/>
      <c r="I105" s="109"/>
      <c r="J105" s="45"/>
      <c r="K105" s="54"/>
      <c r="L105" s="76">
        <f>IF(OR(I105="",I105=0),0,IF(J105="SI",IF(I105&gt;120,'relacio de cursos'!$I$2,IF(I105&gt;100,'relacio de cursos'!$H$2,IF(I105&gt;80,'relacio de cursos'!$G$2,IF(I105&gt;60,'relacio de cursos'!$F$2,IF(I105&gt;40,'relacio de cursos'!$E$2, IF(I105&gt;20,'relacio de cursos'!$D$2, IF(I105&gt;10,'relacio de cursos'!$C$2,IF(I105&lt;=10,'relacio de cursos'!$B$2)))))))),0))</f>
        <v>0</v>
      </c>
    </row>
    <row r="106" spans="1:12" ht="20.100000000000001" customHeight="1" x14ac:dyDescent="0.45">
      <c r="A106" s="235"/>
      <c r="B106" s="11"/>
      <c r="C106" s="231"/>
      <c r="D106" s="232"/>
      <c r="E106" s="233"/>
      <c r="F106" s="234"/>
      <c r="G106" s="233"/>
      <c r="H106" s="198"/>
      <c r="I106" s="109"/>
      <c r="J106" s="45"/>
      <c r="K106" s="54"/>
      <c r="L106" s="76">
        <f>IF(OR(I106="",I106=0),0,IF(J106="SI",IF(I106&gt;120,'relacio de cursos'!$I$2,IF(I106&gt;100,'relacio de cursos'!$H$2,IF(I106&gt;80,'relacio de cursos'!$G$2,IF(I106&gt;60,'relacio de cursos'!$F$2,IF(I106&gt;40,'relacio de cursos'!$E$2, IF(I106&gt;20,'relacio de cursos'!$D$2, IF(I106&gt;10,'relacio de cursos'!$C$2,IF(I106&lt;=10,'relacio de cursos'!$B$2)))))))),0))</f>
        <v>0</v>
      </c>
    </row>
    <row r="107" spans="1:12" ht="20.100000000000001" customHeight="1" x14ac:dyDescent="0.45">
      <c r="A107" s="235"/>
      <c r="B107" s="11"/>
      <c r="C107" s="231"/>
      <c r="D107" s="232"/>
      <c r="E107" s="233"/>
      <c r="F107" s="234"/>
      <c r="G107" s="233"/>
      <c r="H107" s="198"/>
      <c r="I107" s="109"/>
      <c r="J107" s="45"/>
      <c r="K107" s="54"/>
      <c r="L107" s="76">
        <f>IF(OR(I107="",I107=0),0,IF(J107="SI",IF(I107&gt;120,'relacio de cursos'!$I$2,IF(I107&gt;100,'relacio de cursos'!$H$2,IF(I107&gt;80,'relacio de cursos'!$G$2,IF(I107&gt;60,'relacio de cursos'!$F$2,IF(I107&gt;40,'relacio de cursos'!$E$2, IF(I107&gt;20,'relacio de cursos'!$D$2, IF(I107&gt;10,'relacio de cursos'!$C$2,IF(I107&lt;=10,'relacio de cursos'!$B$2)))))))),0))</f>
        <v>0</v>
      </c>
    </row>
    <row r="108" spans="1:12" ht="20.100000000000001" customHeight="1" x14ac:dyDescent="0.45">
      <c r="A108" s="235"/>
      <c r="B108" s="11"/>
      <c r="C108" s="231"/>
      <c r="D108" s="232"/>
      <c r="E108" s="233"/>
      <c r="F108" s="234"/>
      <c r="G108" s="233"/>
      <c r="H108" s="198"/>
      <c r="I108" s="109"/>
      <c r="J108" s="45"/>
      <c r="K108" s="54"/>
      <c r="L108" s="76">
        <f>IF(OR(I108="",I108=0),0,IF(J108="SI",IF(I108&gt;120,'relacio de cursos'!$I$2,IF(I108&gt;100,'relacio de cursos'!$H$2,IF(I108&gt;80,'relacio de cursos'!$G$2,IF(I108&gt;60,'relacio de cursos'!$F$2,IF(I108&gt;40,'relacio de cursos'!$E$2, IF(I108&gt;20,'relacio de cursos'!$D$2, IF(I108&gt;10,'relacio de cursos'!$C$2,IF(I108&lt;=10,'relacio de cursos'!$B$2)))))))),0))</f>
        <v>0</v>
      </c>
    </row>
    <row r="109" spans="1:12" ht="20.100000000000001" customHeight="1" x14ac:dyDescent="0.45">
      <c r="A109" s="16"/>
      <c r="B109" s="11"/>
      <c r="C109" s="231"/>
      <c r="D109" s="232"/>
      <c r="E109" s="233"/>
      <c r="F109" s="234"/>
      <c r="G109" s="233"/>
      <c r="H109" s="198"/>
      <c r="I109" s="109"/>
      <c r="J109" s="45"/>
      <c r="K109" s="54"/>
      <c r="L109" s="76">
        <f>IF(OR(I109="",I109=0),0,IF(J109="SI",IF(I109&gt;120,'relacio de cursos'!$I$2,IF(I109&gt;100,'relacio de cursos'!$H$2,IF(I109&gt;80,'relacio de cursos'!$G$2,IF(I109&gt;60,'relacio de cursos'!$F$2,IF(I109&gt;40,'relacio de cursos'!$E$2, IF(I109&gt;20,'relacio de cursos'!$D$2, IF(I109&gt;10,'relacio de cursos'!$C$2,IF(I109&lt;=10,'relacio de cursos'!$B$2)))))))),0))</f>
        <v>0</v>
      </c>
    </row>
    <row r="110" spans="1:12" ht="20.100000000000001" customHeight="1" x14ac:dyDescent="0.45">
      <c r="A110" s="16"/>
      <c r="B110" s="11"/>
      <c r="C110" s="231"/>
      <c r="D110" s="232"/>
      <c r="E110" s="233"/>
      <c r="F110" s="234"/>
      <c r="G110" s="233"/>
      <c r="H110" s="198"/>
      <c r="I110" s="109"/>
      <c r="J110" s="45"/>
      <c r="K110" s="54"/>
      <c r="L110" s="76">
        <f>IF(OR(I110="",I110=0),0,IF(J110="SI",IF(I110&gt;120,'relacio de cursos'!$I$2,IF(I110&gt;100,'relacio de cursos'!$H$2,IF(I110&gt;80,'relacio de cursos'!$G$2,IF(I110&gt;60,'relacio de cursos'!$F$2,IF(I110&gt;40,'relacio de cursos'!$E$2, IF(I110&gt;20,'relacio de cursos'!$D$2, IF(I110&gt;10,'relacio de cursos'!$C$2,IF(I110&lt;=10,'relacio de cursos'!$B$2)))))))),0))</f>
        <v>0</v>
      </c>
    </row>
    <row r="111" spans="1:12" ht="20.100000000000001" customHeight="1" x14ac:dyDescent="0.45">
      <c r="A111" s="16"/>
      <c r="B111" s="11"/>
      <c r="C111" s="231"/>
      <c r="D111" s="232"/>
      <c r="E111" s="233"/>
      <c r="F111" s="234"/>
      <c r="G111" s="233"/>
      <c r="H111" s="198"/>
      <c r="I111" s="109"/>
      <c r="J111" s="45"/>
      <c r="K111" s="54"/>
      <c r="L111" s="76">
        <f>IF(OR(I111="",I111=0),0,IF(J111="SI",IF(I111&gt;120,'relacio de cursos'!$I$2,IF(I111&gt;100,'relacio de cursos'!$H$2,IF(I111&gt;80,'relacio de cursos'!$G$2,IF(I111&gt;60,'relacio de cursos'!$F$2,IF(I111&gt;40,'relacio de cursos'!$E$2, IF(I111&gt;20,'relacio de cursos'!$D$2, IF(I111&gt;10,'relacio de cursos'!$C$2,IF(I111&lt;=10,'relacio de cursos'!$B$2)))))))),0))</f>
        <v>0</v>
      </c>
    </row>
    <row r="112" spans="1:12" ht="20.100000000000001" customHeight="1" x14ac:dyDescent="0.45">
      <c r="A112" s="16"/>
      <c r="B112" s="11"/>
      <c r="C112" s="231"/>
      <c r="D112" s="232"/>
      <c r="E112" s="233"/>
      <c r="F112" s="234"/>
      <c r="G112" s="233"/>
      <c r="H112" s="198"/>
      <c r="I112" s="109"/>
      <c r="J112" s="45"/>
      <c r="K112" s="54"/>
      <c r="L112" s="76">
        <f>IF(OR(I112="",I112=0),0,IF(J112="SI",IF(I112&gt;120,'relacio de cursos'!$I$2,IF(I112&gt;100,'relacio de cursos'!$H$2,IF(I112&gt;80,'relacio de cursos'!$G$2,IF(I112&gt;60,'relacio de cursos'!$F$2,IF(I112&gt;40,'relacio de cursos'!$E$2, IF(I112&gt;20,'relacio de cursos'!$D$2, IF(I112&gt;10,'relacio de cursos'!$C$2,IF(I112&lt;=10,'relacio de cursos'!$B$2)))))))),0))</f>
        <v>0</v>
      </c>
    </row>
    <row r="113" spans="1:12" ht="20.100000000000001" customHeight="1" x14ac:dyDescent="0.45">
      <c r="A113" s="16"/>
      <c r="B113" s="11"/>
      <c r="C113" s="231"/>
      <c r="D113" s="232"/>
      <c r="E113" s="233"/>
      <c r="F113" s="234"/>
      <c r="G113" s="233"/>
      <c r="H113" s="198"/>
      <c r="I113" s="109"/>
      <c r="J113" s="45"/>
      <c r="K113" s="54"/>
      <c r="L113" s="76">
        <f>IF(OR(I113="",I113=0),0,IF(J113="SI",IF(I113&gt;120,'relacio de cursos'!$I$2,IF(I113&gt;100,'relacio de cursos'!$H$2,IF(I113&gt;80,'relacio de cursos'!$G$2,IF(I113&gt;60,'relacio de cursos'!$F$2,IF(I113&gt;40,'relacio de cursos'!$E$2, IF(I113&gt;20,'relacio de cursos'!$D$2, IF(I113&gt;10,'relacio de cursos'!$C$2,IF(I113&lt;=10,'relacio de cursos'!$B$2)))))))),0))</f>
        <v>0</v>
      </c>
    </row>
    <row r="114" spans="1:12" ht="20.100000000000001" customHeight="1" x14ac:dyDescent="0.45">
      <c r="A114" s="15"/>
      <c r="B114" s="11"/>
      <c r="C114" s="231"/>
      <c r="D114" s="232"/>
      <c r="E114" s="233"/>
      <c r="F114" s="234"/>
      <c r="G114" s="233"/>
      <c r="H114" s="198"/>
      <c r="I114" s="109"/>
      <c r="J114" s="45"/>
      <c r="K114" s="54"/>
      <c r="L114" s="76">
        <f>IF(OR(I114="",I114=0),0,IF(J114="SI",IF(I114&gt;120,'relacio de cursos'!$I$2,IF(I114&gt;100,'relacio de cursos'!$H$2,IF(I114&gt;80,'relacio de cursos'!$G$2,IF(I114&gt;60,'relacio de cursos'!$F$2,IF(I114&gt;40,'relacio de cursos'!$E$2, IF(I114&gt;20,'relacio de cursos'!$D$2, IF(I114&gt;10,'relacio de cursos'!$C$2,IF(I114&lt;=10,'relacio de cursos'!$B$2)))))))),0))</f>
        <v>0</v>
      </c>
    </row>
    <row r="115" spans="1:12" ht="19.5" customHeight="1" x14ac:dyDescent="0.45">
      <c r="A115" s="15"/>
      <c r="B115" s="11"/>
      <c r="C115" s="231"/>
      <c r="D115" s="232"/>
      <c r="E115" s="233"/>
      <c r="F115" s="234"/>
      <c r="G115" s="233"/>
      <c r="H115" s="198"/>
      <c r="I115" s="109"/>
      <c r="J115" s="45"/>
      <c r="K115" s="54"/>
      <c r="L115" s="76">
        <f>IF(OR(I115="",I115=0),0,IF(J115="SI",IF(I115&gt;120,'relacio de cursos'!$I$2,IF(I115&gt;100,'relacio de cursos'!$H$2,IF(I115&gt;80,'relacio de cursos'!$G$2,IF(I115&gt;60,'relacio de cursos'!$F$2,IF(I115&gt;40,'relacio de cursos'!$E$2, IF(I115&gt;20,'relacio de cursos'!$D$2, IF(I115&gt;10,'relacio de cursos'!$C$2,IF(I115&lt;=10,'relacio de cursos'!$B$2)))))))),0))</f>
        <v>0</v>
      </c>
    </row>
    <row r="116" spans="1:12" ht="19.5" customHeight="1" x14ac:dyDescent="0.45">
      <c r="A116" s="16"/>
      <c r="B116" s="11"/>
      <c r="C116" s="231"/>
      <c r="D116" s="232"/>
      <c r="E116" s="233"/>
      <c r="F116" s="234"/>
      <c r="G116" s="233"/>
      <c r="H116" s="198"/>
      <c r="I116" s="109"/>
      <c r="J116" s="45"/>
      <c r="K116" s="54"/>
      <c r="L116" s="76">
        <f>IF(OR(I116="",I116=0),0,IF(J116="SI",IF(I116&gt;120,'relacio de cursos'!$I$2,IF(I116&gt;100,'relacio de cursos'!$H$2,IF(I116&gt;80,'relacio de cursos'!$G$2,IF(I116&gt;60,'relacio de cursos'!$F$2,IF(I116&gt;40,'relacio de cursos'!$E$2, IF(I116&gt;20,'relacio de cursos'!$D$2, IF(I116&gt;10,'relacio de cursos'!$C$2,IF(I116&lt;=10,'relacio de cursos'!$B$2)))))))),0))</f>
        <v>0</v>
      </c>
    </row>
    <row r="117" spans="1:12" ht="19.5" customHeight="1" x14ac:dyDescent="0.45">
      <c r="A117" s="16"/>
      <c r="B117" s="11"/>
      <c r="C117" s="231"/>
      <c r="D117" s="232"/>
      <c r="E117" s="233"/>
      <c r="F117" s="234"/>
      <c r="G117" s="233"/>
      <c r="H117" s="198"/>
      <c r="I117" s="109"/>
      <c r="J117" s="45"/>
      <c r="K117" s="54"/>
      <c r="L117" s="76">
        <f>IF(OR(I117="",I117=0),0,IF(J117="SI",IF(I117&gt;120,'relacio de cursos'!$I$2,IF(I117&gt;100,'relacio de cursos'!$H$2,IF(I117&gt;80,'relacio de cursos'!$G$2,IF(I117&gt;60,'relacio de cursos'!$F$2,IF(I117&gt;40,'relacio de cursos'!$E$2, IF(I117&gt;20,'relacio de cursos'!$D$2, IF(I117&gt;10,'relacio de cursos'!$C$2,IF(I117&lt;=10,'relacio de cursos'!$B$2)))))))),0))</f>
        <v>0</v>
      </c>
    </row>
    <row r="118" spans="1:12" ht="20.100000000000001" customHeight="1" x14ac:dyDescent="0.45">
      <c r="A118" s="16"/>
      <c r="B118" s="11"/>
      <c r="C118" s="231"/>
      <c r="D118" s="232"/>
      <c r="E118" s="233"/>
      <c r="F118" s="234"/>
      <c r="G118" s="233"/>
      <c r="H118" s="198"/>
      <c r="I118" s="109"/>
      <c r="J118" s="45"/>
      <c r="K118" s="54"/>
      <c r="L118" s="76">
        <f>IF(OR(I118="",I118=0),0,IF(J118="SI",IF(I118&gt;120,'relacio de cursos'!$I$2,IF(I118&gt;100,'relacio de cursos'!$H$2,IF(I118&gt;80,'relacio de cursos'!$G$2,IF(I118&gt;60,'relacio de cursos'!$F$2,IF(I118&gt;40,'relacio de cursos'!$E$2, IF(I118&gt;20,'relacio de cursos'!$D$2, IF(I118&gt;10,'relacio de cursos'!$C$2,IF(I118&lt;=10,'relacio de cursos'!$B$2)))))))),0))</f>
        <v>0</v>
      </c>
    </row>
    <row r="119" spans="1:12" ht="20.100000000000001" customHeight="1" x14ac:dyDescent="0.45">
      <c r="A119" s="16"/>
      <c r="B119" s="11"/>
      <c r="C119" s="231"/>
      <c r="D119" s="232"/>
      <c r="E119" s="233"/>
      <c r="F119" s="234"/>
      <c r="G119" s="233"/>
      <c r="H119" s="198"/>
      <c r="I119" s="109"/>
      <c r="J119" s="45"/>
      <c r="K119" s="54"/>
      <c r="L119" s="76">
        <f>IF(OR(I119="",I119=0),0,IF(J119="SI",IF(I119&gt;120,'relacio de cursos'!$I$2,IF(I119&gt;100,'relacio de cursos'!$H$2,IF(I119&gt;80,'relacio de cursos'!$G$2,IF(I119&gt;60,'relacio de cursos'!$F$2,IF(I119&gt;40,'relacio de cursos'!$E$2, IF(I119&gt;20,'relacio de cursos'!$D$2, IF(I119&gt;10,'relacio de cursos'!$C$2,IF(I119&lt;=10,'relacio de cursos'!$B$2)))))))),0))</f>
        <v>0</v>
      </c>
    </row>
    <row r="120" spans="1:12" ht="20.100000000000001" customHeight="1" x14ac:dyDescent="0.55000000000000004">
      <c r="A120" s="17"/>
      <c r="B120" s="12"/>
      <c r="C120" s="285"/>
      <c r="D120" s="286"/>
      <c r="E120" s="287"/>
      <c r="F120" s="288"/>
      <c r="G120" s="287"/>
      <c r="H120" s="199"/>
      <c r="I120" s="196"/>
      <c r="J120" s="53"/>
      <c r="K120" s="60"/>
      <c r="L120" s="197">
        <f>IF(OR(I120="",I120=0),0,IF(J120="SI",IF(I120&gt;120,'relacio de cursos'!$I$2,IF(I120&gt;100,'relacio de cursos'!$H$2,IF(I120&gt;80,'relacio de cursos'!$G$2,IF(I120&gt;60,'relacio de cursos'!$F$2,IF(I120&gt;40,'relacio de cursos'!$E$2, IF(I120&gt;20,'relacio de cursos'!$D$2, IF(I120&gt;10,'relacio de cursos'!$C$2,IF(I120&lt;=10,'relacio de cursos'!$B$2)))))))),0))</f>
        <v>0</v>
      </c>
    </row>
    <row r="122" spans="1:12" x14ac:dyDescent="0.45">
      <c r="A122" s="4" t="s">
        <v>120</v>
      </c>
    </row>
    <row r="123" spans="1:12" x14ac:dyDescent="0.45">
      <c r="A123" s="4" t="s">
        <v>124</v>
      </c>
    </row>
    <row r="124" spans="1:12" x14ac:dyDescent="0.45">
      <c r="A124" s="4" t="s">
        <v>125</v>
      </c>
    </row>
    <row r="125" spans="1:12" x14ac:dyDescent="0.45">
      <c r="A125" s="4" t="s">
        <v>128</v>
      </c>
    </row>
    <row r="126" spans="1:12" x14ac:dyDescent="0.45">
      <c r="A126" s="4" t="s">
        <v>130</v>
      </c>
    </row>
  </sheetData>
  <sheetProtection algorithmName="SHA-512" hashValue="5NvIgEeL1jzdDc81XIek+WPdE61aar40RvZhQv1xokPjmo8RHzaq2QqbQKqyR7rqnkkEii6htbX0tXB3m8uBVw==" saltValue="kTVBb+tIjdiU1tAl/sAw8w==" spinCount="100000" sheet="1" objects="1" scenarios="1" formatCells="0" formatColumns="0" formatRows="0" insertRows="0" insertHyperlinks="0" selectLockedCells="1" sort="0" autoFilter="0"/>
  <mergeCells count="171">
    <mergeCell ref="C119:E119"/>
    <mergeCell ref="F119:G119"/>
    <mergeCell ref="C120:E120"/>
    <mergeCell ref="F120:G120"/>
    <mergeCell ref="C116:E116"/>
    <mergeCell ref="F116:G116"/>
    <mergeCell ref="C117:E117"/>
    <mergeCell ref="F117:G117"/>
    <mergeCell ref="C118:E118"/>
    <mergeCell ref="F118:G118"/>
    <mergeCell ref="C115:E115"/>
    <mergeCell ref="F115:G115"/>
    <mergeCell ref="C113:E113"/>
    <mergeCell ref="F113:G113"/>
    <mergeCell ref="C114:E114"/>
    <mergeCell ref="F114:G114"/>
    <mergeCell ref="C110:E110"/>
    <mergeCell ref="F110:G110"/>
    <mergeCell ref="C111:E111"/>
    <mergeCell ref="F111:G111"/>
    <mergeCell ref="C112:E112"/>
    <mergeCell ref="F112:G112"/>
    <mergeCell ref="F108:G108"/>
    <mergeCell ref="C109:E109"/>
    <mergeCell ref="F109:G109"/>
    <mergeCell ref="C104:E104"/>
    <mergeCell ref="F104:G104"/>
    <mergeCell ref="C105:E105"/>
    <mergeCell ref="F105:G105"/>
    <mergeCell ref="C106:E106"/>
    <mergeCell ref="F106:G106"/>
    <mergeCell ref="C20:D20"/>
    <mergeCell ref="C21:D21"/>
    <mergeCell ref="C22:D22"/>
    <mergeCell ref="C23:D23"/>
    <mergeCell ref="F45:G45"/>
    <mergeCell ref="F46:G46"/>
    <mergeCell ref="F47:G47"/>
    <mergeCell ref="F48:G48"/>
    <mergeCell ref="F49:G49"/>
    <mergeCell ref="C49:E49"/>
    <mergeCell ref="A30:I31"/>
    <mergeCell ref="A32:A38"/>
    <mergeCell ref="C24:D24"/>
    <mergeCell ref="C25:D25"/>
    <mergeCell ref="C26:D26"/>
    <mergeCell ref="C64:E64"/>
    <mergeCell ref="C65:E65"/>
    <mergeCell ref="C66:E66"/>
    <mergeCell ref="C57:E57"/>
    <mergeCell ref="C58:E58"/>
    <mergeCell ref="C59:E59"/>
    <mergeCell ref="C60:E60"/>
    <mergeCell ref="C61:E61"/>
    <mergeCell ref="A39:I39"/>
    <mergeCell ref="F40:G40"/>
    <mergeCell ref="C40:E40"/>
    <mergeCell ref="F50:G50"/>
    <mergeCell ref="F51:G51"/>
    <mergeCell ref="F52:G52"/>
    <mergeCell ref="F53:G53"/>
    <mergeCell ref="C50:E50"/>
    <mergeCell ref="C51:E51"/>
    <mergeCell ref="C52:E52"/>
    <mergeCell ref="C53:E53"/>
    <mergeCell ref="C7:D7"/>
    <mergeCell ref="C13:D13"/>
    <mergeCell ref="C14:D14"/>
    <mergeCell ref="C17:D17"/>
    <mergeCell ref="C18:D18"/>
    <mergeCell ref="C8:D8"/>
    <mergeCell ref="C12:D12"/>
    <mergeCell ref="C9:D9"/>
    <mergeCell ref="C10:D10"/>
    <mergeCell ref="C11:D11"/>
    <mergeCell ref="D1:E1"/>
    <mergeCell ref="C3:D3"/>
    <mergeCell ref="C4:D4"/>
    <mergeCell ref="C5:D5"/>
    <mergeCell ref="C6:D6"/>
    <mergeCell ref="A85:I85"/>
    <mergeCell ref="A72:A83"/>
    <mergeCell ref="F32:H32"/>
    <mergeCell ref="F33:H33"/>
    <mergeCell ref="F36:H36"/>
    <mergeCell ref="F37:H37"/>
    <mergeCell ref="F38:H38"/>
    <mergeCell ref="C38:D38"/>
    <mergeCell ref="C35:D35"/>
    <mergeCell ref="C34:D34"/>
    <mergeCell ref="F34:H34"/>
    <mergeCell ref="F35:H35"/>
    <mergeCell ref="C45:E45"/>
    <mergeCell ref="C46:E46"/>
    <mergeCell ref="C47:E47"/>
    <mergeCell ref="C48:E48"/>
    <mergeCell ref="F70:G70"/>
    <mergeCell ref="A71:I71"/>
    <mergeCell ref="C56:E56"/>
    <mergeCell ref="F68:G68"/>
    <mergeCell ref="F69:G69"/>
    <mergeCell ref="A61:A70"/>
    <mergeCell ref="F41:G41"/>
    <mergeCell ref="F42:G42"/>
    <mergeCell ref="F43:G43"/>
    <mergeCell ref="F44:G44"/>
    <mergeCell ref="F54:G54"/>
    <mergeCell ref="F55:G55"/>
    <mergeCell ref="F56:G56"/>
    <mergeCell ref="F57:G57"/>
    <mergeCell ref="F58:G58"/>
    <mergeCell ref="F59:G59"/>
    <mergeCell ref="F60:G60"/>
    <mergeCell ref="F61:G61"/>
    <mergeCell ref="F62:G62"/>
    <mergeCell ref="F63:G63"/>
    <mergeCell ref="F64:G64"/>
    <mergeCell ref="C67:E67"/>
    <mergeCell ref="C68:E68"/>
    <mergeCell ref="C62:E62"/>
    <mergeCell ref="C70:E70"/>
    <mergeCell ref="C69:E69"/>
    <mergeCell ref="C63:E63"/>
    <mergeCell ref="A98:A108"/>
    <mergeCell ref="C95:E95"/>
    <mergeCell ref="F95:G95"/>
    <mergeCell ref="C96:E96"/>
    <mergeCell ref="F96:G96"/>
    <mergeCell ref="C97:E97"/>
    <mergeCell ref="F97:G97"/>
    <mergeCell ref="C98:E98"/>
    <mergeCell ref="E86:F86"/>
    <mergeCell ref="E88:F88"/>
    <mergeCell ref="C101:E101"/>
    <mergeCell ref="F101:G101"/>
    <mergeCell ref="C102:E102"/>
    <mergeCell ref="F102:G102"/>
    <mergeCell ref="C103:E103"/>
    <mergeCell ref="F103:G103"/>
    <mergeCell ref="F98:G98"/>
    <mergeCell ref="C99:E99"/>
    <mergeCell ref="F99:G99"/>
    <mergeCell ref="C100:E100"/>
    <mergeCell ref="F100:G100"/>
    <mergeCell ref="C107:E107"/>
    <mergeCell ref="F107:G107"/>
    <mergeCell ref="C108:E108"/>
    <mergeCell ref="A92:I92"/>
    <mergeCell ref="A4:A14"/>
    <mergeCell ref="A17:A27"/>
    <mergeCell ref="C33:D33"/>
    <mergeCell ref="C36:D36"/>
    <mergeCell ref="C32:D32"/>
    <mergeCell ref="C37:D37"/>
    <mergeCell ref="C27:D27"/>
    <mergeCell ref="C19:D19"/>
    <mergeCell ref="E87:F87"/>
    <mergeCell ref="G72:I72"/>
    <mergeCell ref="G73:I73"/>
    <mergeCell ref="G74:I74"/>
    <mergeCell ref="G75:I75"/>
    <mergeCell ref="A41:A55"/>
    <mergeCell ref="C41:E41"/>
    <mergeCell ref="C42:E42"/>
    <mergeCell ref="C43:E43"/>
    <mergeCell ref="C44:E44"/>
    <mergeCell ref="C54:E54"/>
    <mergeCell ref="C55:E55"/>
    <mergeCell ref="F65:G65"/>
    <mergeCell ref="F66:G66"/>
    <mergeCell ref="F67:G67"/>
  </mergeCells>
  <phoneticPr fontId="15" type="noConversion"/>
  <pageMargins left="0.51181102362204722" right="0.51181102362204722" top="0.74803149606299213" bottom="0.59055118110236227" header="0.31496062992125984" footer="0.31496062992125984"/>
  <pageSetup paperSize="9" scale="57" fitToHeight="10" orientation="landscape" r:id="rId1"/>
  <headerFooter>
    <oddHeader>&amp;CANNEX 2- RELACIO DE MÈRITS&amp;R&amp;D</oddHeader>
    <oddFooter>&amp;R&amp;F Pàgina (&amp;P/&amp;N)</oddFooter>
  </headerFooter>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0000000}">
          <x14:formula1>
            <xm:f>'llista desplegable'!$A$9:$A$15</xm:f>
          </x14:formula1>
          <xm:sqref>F33:F38</xm:sqref>
        </x14:dataValidation>
        <x14:dataValidation type="list" allowBlank="1" showInputMessage="1" showErrorMessage="1" xr:uid="{00000000-0002-0000-0000-000001000000}">
          <x14:formula1>
            <xm:f>'llista desplegable'!$A$18:$A$20</xm:f>
          </x14:formula1>
          <xm:sqref>G73:I75</xm:sqref>
        </x14:dataValidation>
        <x14:dataValidation type="list" allowBlank="1" showInputMessage="1" showErrorMessage="1" xr:uid="{00000000-0002-0000-0000-000002000000}">
          <x14:formula1>
            <xm:f>'llista desplegable'!$A$23:$A$26</xm:f>
          </x14:formula1>
          <xm:sqref>E87:F87</xm:sqref>
        </x14:dataValidation>
        <x14:dataValidation type="list" allowBlank="1" showInputMessage="1" showErrorMessage="1" xr:uid="{00000000-0002-0000-0000-000003000000}">
          <x14:formula1>
            <xm:f>'llista desplegable'!$A$34:$A$35</xm:f>
          </x14:formula1>
          <xm:sqref>D87 E73:E75</xm:sqref>
        </x14:dataValidation>
        <x14:dataValidation type="list" allowBlank="1" showInputMessage="1" showErrorMessage="1" xr:uid="{00000000-0002-0000-0000-000004000000}">
          <x14:formula1>
            <xm:f>'llista desplegable'!$A$2:$A$3</xm:f>
          </x14:formula1>
          <xm:sqref>E15:E16 E28:E29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5"/>
  <sheetViews>
    <sheetView windowProtection="1" workbookViewId="0">
      <selection activeCell="H28" sqref="H28"/>
    </sheetView>
  </sheetViews>
  <sheetFormatPr defaultColWidth="11.578125" defaultRowHeight="14.4" x14ac:dyDescent="0.55000000000000004"/>
  <cols>
    <col min="1" max="1" width="28.15625" bestFit="1" customWidth="1"/>
  </cols>
  <sheetData>
    <row r="1" spans="1:1" x14ac:dyDescent="0.55000000000000004">
      <c r="A1" s="24" t="s">
        <v>9</v>
      </c>
    </row>
    <row r="2" spans="1:1" x14ac:dyDescent="0.55000000000000004">
      <c r="A2" s="24" t="s">
        <v>10</v>
      </c>
    </row>
    <row r="3" spans="1:1" x14ac:dyDescent="0.55000000000000004">
      <c r="A3" s="24" t="s">
        <v>6</v>
      </c>
    </row>
    <row r="4" spans="1:1" x14ac:dyDescent="0.55000000000000004">
      <c r="A4" s="24" t="s">
        <v>5</v>
      </c>
    </row>
    <row r="5" spans="1:1" x14ac:dyDescent="0.55000000000000004">
      <c r="A5" s="24" t="s">
        <v>7</v>
      </c>
    </row>
    <row r="6" spans="1:1" x14ac:dyDescent="0.55000000000000004">
      <c r="A6" s="24" t="s">
        <v>71</v>
      </c>
    </row>
    <row r="7" spans="1:1" x14ac:dyDescent="0.55000000000000004">
      <c r="A7" s="24"/>
    </row>
    <row r="8" spans="1:1" x14ac:dyDescent="0.55000000000000004">
      <c r="A8" s="24" t="s">
        <v>8</v>
      </c>
    </row>
    <row r="9" spans="1:1" x14ac:dyDescent="0.55000000000000004">
      <c r="A9" s="24" t="s">
        <v>85</v>
      </c>
    </row>
    <row r="10" spans="1:1" x14ac:dyDescent="0.55000000000000004">
      <c r="A10" s="24" t="s">
        <v>86</v>
      </c>
    </row>
    <row r="11" spans="1:1" x14ac:dyDescent="0.55000000000000004">
      <c r="A11" s="24" t="s">
        <v>87</v>
      </c>
    </row>
    <row r="12" spans="1:1" x14ac:dyDescent="0.55000000000000004">
      <c r="A12" s="24"/>
    </row>
    <row r="13" spans="1:1" x14ac:dyDescent="0.55000000000000004">
      <c r="A13" s="24"/>
    </row>
    <row r="14" spans="1:1" x14ac:dyDescent="0.55000000000000004">
      <c r="A14" s="24"/>
    </row>
    <row r="15" spans="1:1" x14ac:dyDescent="0.55000000000000004">
      <c r="A15" s="24"/>
    </row>
    <row r="16" spans="1:1" x14ac:dyDescent="0.55000000000000004">
      <c r="A16" s="24"/>
    </row>
    <row r="17" spans="1:2" x14ac:dyDescent="0.55000000000000004">
      <c r="A17" s="24" t="s">
        <v>8</v>
      </c>
      <c r="B17" s="24" t="s">
        <v>60</v>
      </c>
    </row>
    <row r="18" spans="1:2" x14ac:dyDescent="0.55000000000000004">
      <c r="A18" s="24" t="s">
        <v>19</v>
      </c>
      <c r="B18" s="24">
        <v>1</v>
      </c>
    </row>
    <row r="19" spans="1:2" x14ac:dyDescent="0.55000000000000004">
      <c r="A19" s="24" t="s">
        <v>21</v>
      </c>
      <c r="B19" s="24">
        <v>2</v>
      </c>
    </row>
    <row r="20" spans="1:2" x14ac:dyDescent="0.55000000000000004">
      <c r="A20" s="24" t="s">
        <v>20</v>
      </c>
      <c r="B20" s="24">
        <v>3</v>
      </c>
    </row>
    <row r="22" spans="1:2" x14ac:dyDescent="0.55000000000000004">
      <c r="A22" s="24" t="s">
        <v>8</v>
      </c>
    </row>
    <row r="23" spans="1:2" x14ac:dyDescent="0.55000000000000004">
      <c r="A23" s="24" t="s">
        <v>46</v>
      </c>
    </row>
    <row r="24" spans="1:2" x14ac:dyDescent="0.55000000000000004">
      <c r="A24" s="24" t="s">
        <v>47</v>
      </c>
    </row>
    <row r="25" spans="1:2" x14ac:dyDescent="0.55000000000000004">
      <c r="A25" s="24" t="s">
        <v>28</v>
      </c>
    </row>
    <row r="26" spans="1:2" x14ac:dyDescent="0.55000000000000004">
      <c r="A26" s="24" t="s">
        <v>64</v>
      </c>
    </row>
    <row r="28" spans="1:2" x14ac:dyDescent="0.55000000000000004">
      <c r="A28" s="24" t="s">
        <v>8</v>
      </c>
      <c r="B28" s="24" t="s">
        <v>60</v>
      </c>
    </row>
    <row r="29" spans="1:2" x14ac:dyDescent="0.55000000000000004">
      <c r="A29" s="24" t="s">
        <v>65</v>
      </c>
      <c r="B29" s="24"/>
    </row>
    <row r="30" spans="1:2" x14ac:dyDescent="0.55000000000000004">
      <c r="A30" s="24" t="s">
        <v>53</v>
      </c>
      <c r="B30" s="24" t="s">
        <v>56</v>
      </c>
    </row>
    <row r="31" spans="1:2" x14ac:dyDescent="0.55000000000000004">
      <c r="A31" s="24" t="s">
        <v>54</v>
      </c>
      <c r="B31" s="24" t="s">
        <v>57</v>
      </c>
    </row>
    <row r="33" spans="1:1" x14ac:dyDescent="0.55000000000000004">
      <c r="A33" s="41" t="s">
        <v>8</v>
      </c>
    </row>
    <row r="34" spans="1:1" x14ac:dyDescent="0.55000000000000004">
      <c r="A34" s="42" t="s">
        <v>55</v>
      </c>
    </row>
    <row r="35" spans="1:1" x14ac:dyDescent="0.55000000000000004">
      <c r="A35" s="43" t="s">
        <v>52</v>
      </c>
    </row>
  </sheetData>
  <sheetProtection algorithmName="SHA-512" hashValue="9NFCZX1b7tsVIBJ4/rDKw4vi3EX+F4G/LqhS1ugV/URoCOMITwQBbLYL8nmB/tJulmveevEptg3WshjGcw8Vzw==" saltValue="HiB0j3Rgd25DYBw9DSBOXg==" spinCount="100000" sheet="1" formatCells="0" formatColumns="0" formatRows="0" insertColumns="0" insertRows="0" insertHyperlinks="0" deleteColumns="0" deleteRows="0" sort="0" autoFilter="0" pivotTables="0"/>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windowProtection="1" workbookViewId="0">
      <selection activeCell="F25" sqref="F25"/>
    </sheetView>
  </sheetViews>
  <sheetFormatPr defaultColWidth="11.578125" defaultRowHeight="14.4" x14ac:dyDescent="0.55000000000000004"/>
  <cols>
    <col min="1" max="1" width="33.68359375" bestFit="1" customWidth="1"/>
    <col min="2" max="2" width="13.83984375" bestFit="1" customWidth="1"/>
    <col min="3" max="3" width="14.26171875" customWidth="1"/>
    <col min="4" max="4" width="12.15625" customWidth="1"/>
    <col min="5" max="5" width="11.83984375" customWidth="1"/>
    <col min="6" max="6" width="11.68359375" customWidth="1"/>
    <col min="7" max="7" width="12.68359375" customWidth="1"/>
    <col min="9" max="9" width="13.26171875" bestFit="1" customWidth="1"/>
  </cols>
  <sheetData>
    <row r="1" spans="1:9" x14ac:dyDescent="0.55000000000000004">
      <c r="A1" s="99" t="s">
        <v>91</v>
      </c>
      <c r="B1" s="100" t="s">
        <v>93</v>
      </c>
      <c r="C1" s="100" t="s">
        <v>94</v>
      </c>
      <c r="D1" s="100" t="s">
        <v>95</v>
      </c>
      <c r="E1" s="100" t="s">
        <v>96</v>
      </c>
      <c r="F1" s="101" t="s">
        <v>97</v>
      </c>
      <c r="G1" s="100" t="s">
        <v>98</v>
      </c>
      <c r="H1" s="100" t="s">
        <v>99</v>
      </c>
      <c r="I1" s="100" t="s">
        <v>100</v>
      </c>
    </row>
    <row r="2" spans="1:9" x14ac:dyDescent="0.55000000000000004">
      <c r="A2" s="102" t="s">
        <v>92</v>
      </c>
      <c r="B2" s="102">
        <v>0.05</v>
      </c>
      <c r="C2" s="102">
        <v>0.1</v>
      </c>
      <c r="D2" s="102">
        <v>0.2</v>
      </c>
      <c r="E2" s="102">
        <v>0.3</v>
      </c>
      <c r="F2" s="102">
        <v>0.4</v>
      </c>
      <c r="G2" s="102">
        <v>0.5</v>
      </c>
      <c r="H2" s="102">
        <v>0.75</v>
      </c>
      <c r="I2" s="102">
        <v>1</v>
      </c>
    </row>
    <row r="3" spans="1:9" x14ac:dyDescent="0.55000000000000004">
      <c r="A3" s="28" t="s">
        <v>29</v>
      </c>
      <c r="B3" s="29">
        <v>2.5</v>
      </c>
    </row>
    <row r="5" spans="1:9" x14ac:dyDescent="0.55000000000000004">
      <c r="A5" s="30"/>
      <c r="B5" s="26"/>
    </row>
    <row r="6" spans="1:9" x14ac:dyDescent="0.55000000000000004">
      <c r="A6" s="31" t="s">
        <v>30</v>
      </c>
      <c r="B6" t="s">
        <v>31</v>
      </c>
    </row>
    <row r="7" spans="1:9" ht="21.9" x14ac:dyDescent="0.55000000000000004">
      <c r="A7" s="32" t="s">
        <v>80</v>
      </c>
      <c r="B7" s="33" t="s">
        <v>33</v>
      </c>
      <c r="C7" t="s">
        <v>81</v>
      </c>
    </row>
    <row r="8" spans="1:9" x14ac:dyDescent="0.55000000000000004">
      <c r="A8" s="34">
        <v>1</v>
      </c>
      <c r="B8" s="35">
        <v>1</v>
      </c>
    </row>
    <row r="9" spans="1:9" x14ac:dyDescent="0.55000000000000004">
      <c r="A9" s="31"/>
      <c r="B9" t="s">
        <v>34</v>
      </c>
    </row>
    <row r="10" spans="1:9" ht="21.9" x14ac:dyDescent="0.55000000000000004">
      <c r="A10" s="32" t="s">
        <v>32</v>
      </c>
      <c r="B10" s="33" t="s">
        <v>33</v>
      </c>
    </row>
    <row r="11" spans="1:9" x14ac:dyDescent="0.55000000000000004">
      <c r="A11" s="34">
        <v>1</v>
      </c>
      <c r="B11" s="35">
        <v>0.5</v>
      </c>
      <c r="C11">
        <v>2</v>
      </c>
    </row>
    <row r="12" spans="1:9" x14ac:dyDescent="0.55000000000000004">
      <c r="A12" s="28" t="s">
        <v>35</v>
      </c>
      <c r="B12" s="29">
        <v>5</v>
      </c>
    </row>
    <row r="13" spans="1:9" x14ac:dyDescent="0.55000000000000004">
      <c r="A13" s="25" t="s">
        <v>36</v>
      </c>
      <c r="B13" s="36"/>
    </row>
    <row r="14" spans="1:9" x14ac:dyDescent="0.55000000000000004">
      <c r="A14" s="37" t="s">
        <v>83</v>
      </c>
      <c r="B14" s="38">
        <v>1.5</v>
      </c>
      <c r="C14" t="s">
        <v>84</v>
      </c>
    </row>
    <row r="15" spans="1:9" x14ac:dyDescent="0.55000000000000004">
      <c r="A15" s="37" t="s">
        <v>37</v>
      </c>
      <c r="B15" s="38">
        <v>1.5</v>
      </c>
      <c r="C15" t="s">
        <v>126</v>
      </c>
    </row>
    <row r="16" spans="1:9" x14ac:dyDescent="0.55000000000000004">
      <c r="A16" s="37" t="s">
        <v>82</v>
      </c>
      <c r="B16" s="38">
        <v>1</v>
      </c>
      <c r="C16" t="s">
        <v>127</v>
      </c>
    </row>
    <row r="17" spans="1:3" x14ac:dyDescent="0.55000000000000004">
      <c r="A17" s="39" t="s">
        <v>38</v>
      </c>
      <c r="B17" s="40">
        <v>1.5</v>
      </c>
    </row>
    <row r="18" spans="1:3" x14ac:dyDescent="0.55000000000000004">
      <c r="A18" s="25" t="s">
        <v>39</v>
      </c>
      <c r="B18" s="36"/>
    </row>
    <row r="19" spans="1:3" x14ac:dyDescent="0.55000000000000004">
      <c r="A19" s="27" t="s">
        <v>40</v>
      </c>
      <c r="B19">
        <v>0.25</v>
      </c>
    </row>
    <row r="20" spans="1:3" x14ac:dyDescent="0.55000000000000004">
      <c r="A20" s="27" t="s">
        <v>41</v>
      </c>
      <c r="B20">
        <v>0.5</v>
      </c>
    </row>
    <row r="21" spans="1:3" x14ac:dyDescent="0.55000000000000004">
      <c r="A21" s="27" t="s">
        <v>42</v>
      </c>
      <c r="B21">
        <v>0.75</v>
      </c>
    </row>
    <row r="22" spans="1:3" x14ac:dyDescent="0.55000000000000004">
      <c r="A22" s="27" t="s">
        <v>43</v>
      </c>
    </row>
    <row r="23" spans="1:3" x14ac:dyDescent="0.55000000000000004">
      <c r="A23" s="27"/>
    </row>
    <row r="24" spans="1:3" x14ac:dyDescent="0.55000000000000004">
      <c r="A24" s="28"/>
      <c r="B24" s="29"/>
    </row>
    <row r="25" spans="1:3" x14ac:dyDescent="0.55000000000000004">
      <c r="A25" s="30" t="s">
        <v>44</v>
      </c>
      <c r="B25" s="36">
        <v>0.25</v>
      </c>
    </row>
    <row r="26" spans="1:3" x14ac:dyDescent="0.55000000000000004">
      <c r="A26" s="27" t="s">
        <v>45</v>
      </c>
    </row>
    <row r="27" spans="1:3" x14ac:dyDescent="0.55000000000000004">
      <c r="A27" s="27" t="s">
        <v>56</v>
      </c>
      <c r="B27">
        <v>1</v>
      </c>
      <c r="C27" t="s">
        <v>58</v>
      </c>
    </row>
    <row r="28" spans="1:3" x14ac:dyDescent="0.55000000000000004">
      <c r="A28" s="27" t="s">
        <v>57</v>
      </c>
      <c r="B28">
        <v>0.5</v>
      </c>
      <c r="C28" t="s">
        <v>59</v>
      </c>
    </row>
  </sheetData>
  <sheetProtection algorithmName="SHA-512" hashValue="TJ5QOWzchTJS6iy0GW5o24JbNwOPs7U9SiSDdgNz8wVgV/BBIG24sOgXpCPCvO5DyqNZx4/9H5R7GaoZ26rLxg==" saltValue="b3rweiilVEaKC7JCL77hgw==" spinCount="100000" sheet="1" scenarios="1"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indowProtection="1" workbookViewId="0"/>
  </sheetViews>
  <sheetFormatPr defaultColWidth="10.9453125" defaultRowHeight="14.4" x14ac:dyDescent="0.550000000000000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1</vt:i4>
      </vt:variant>
    </vt:vector>
  </HeadingPairs>
  <TitlesOfParts>
    <vt:vector size="5" baseType="lpstr">
      <vt:lpstr>Hoja1</vt:lpstr>
      <vt:lpstr>llista desplegable</vt:lpstr>
      <vt:lpstr>relacio de cursos</vt:lpstr>
      <vt:lpstr>Hoja2</vt:lpstr>
      <vt:lpstr>Hoja1!Títols_per_imprimir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paretas</dc:creator>
  <cp:lastModifiedBy>Isaac Àlvarez Brugada</cp:lastModifiedBy>
  <cp:lastPrinted>2024-10-07T12:57:21Z</cp:lastPrinted>
  <dcterms:created xsi:type="dcterms:W3CDTF">2022-12-07T08:15:30Z</dcterms:created>
  <dcterms:modified xsi:type="dcterms:W3CDTF">2026-02-13T07:58:25Z</dcterms:modified>
</cp:coreProperties>
</file>