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/>
  <c r="I19" l="1"/>
  <c r="J19" s="1"/>
  <c r="I18"/>
  <c r="G18"/>
  <c r="I42"/>
  <c r="J42" s="1"/>
  <c r="I41"/>
  <c r="I40"/>
  <c r="G56"/>
  <c r="J18" l="1"/>
  <c r="I26"/>
  <c r="G26"/>
  <c r="J68"/>
  <c r="J41"/>
  <c r="J40"/>
  <c r="G32"/>
  <c r="G31"/>
  <c r="G30"/>
  <c r="G23"/>
  <c r="G15"/>
  <c r="G12"/>
  <c r="I49"/>
  <c r="J49" s="1"/>
  <c r="I50"/>
  <c r="J50" s="1"/>
  <c r="I56"/>
  <c r="J56" s="1"/>
  <c r="I57"/>
  <c r="J57" s="1"/>
  <c r="I58"/>
  <c r="J58" s="1"/>
  <c r="I59"/>
  <c r="J59" s="1"/>
  <c r="I60"/>
  <c r="J60" s="1"/>
  <c r="I61"/>
  <c r="J61" s="1"/>
  <c r="I45"/>
  <c r="J45" s="1"/>
  <c r="I39"/>
  <c r="J39" s="1"/>
  <c r="I32"/>
  <c r="I31"/>
  <c r="I30"/>
  <c r="I23"/>
  <c r="I15"/>
  <c r="I12"/>
  <c r="J12" l="1"/>
  <c r="J26"/>
  <c r="J23"/>
  <c r="J32"/>
  <c r="J30"/>
  <c r="J31"/>
  <c r="J15"/>
  <c r="J62"/>
  <c r="J16" l="1"/>
  <c r="J20"/>
  <c r="J35"/>
  <c r="J69" l="1"/>
</calcChain>
</file>

<file path=xl/sharedStrings.xml><?xml version="1.0" encoding="utf-8"?>
<sst xmlns="http://schemas.openxmlformats.org/spreadsheetml/2006/main" count="55" uniqueCount="44">
  <si>
    <t>AJUNTAMENT DE FONOLLOSA</t>
  </si>
  <si>
    <t>CÀRREC TREBALLADOR</t>
  </si>
  <si>
    <t>ANTIGUITAT</t>
  </si>
  <si>
    <t>CD</t>
  </si>
  <si>
    <t>CE</t>
  </si>
  <si>
    <t>TOTAL MENSUAL</t>
  </si>
  <si>
    <t>PAGA EXTRA</t>
  </si>
  <si>
    <t>GRUP C2</t>
  </si>
  <si>
    <t>GRUP C1</t>
  </si>
  <si>
    <t>1. PERSONAL FUNCIONARI DE CARRERA</t>
  </si>
  <si>
    <t>GRUP A2</t>
  </si>
  <si>
    <t>GRUP A1</t>
  </si>
  <si>
    <t>3. PERSONAL LABORAL</t>
  </si>
  <si>
    <t>GRUP E</t>
  </si>
  <si>
    <t>4. PERSONAL NO PREVIST PLANTILLA ORGÀNICA</t>
  </si>
  <si>
    <t>SECRETÀRIA-INTERVENTORA</t>
  </si>
  <si>
    <t>ADMINISTRATIVA-URBANISME</t>
  </si>
  <si>
    <t>ARQUITECTE</t>
  </si>
  <si>
    <t>ADMINISTRATIU - SERVEI A LES PERSONES</t>
  </si>
  <si>
    <t>AUX.ADMINISTRATIVA - INTERVENCIÓ</t>
  </si>
  <si>
    <t>NETEJADORA</t>
  </si>
  <si>
    <t>EDUCADORA</t>
  </si>
  <si>
    <t>MESTRA</t>
  </si>
  <si>
    <t>CONSERGE</t>
  </si>
  <si>
    <t>BRIGADA</t>
  </si>
  <si>
    <t>CAP BRIGADA</t>
  </si>
  <si>
    <t>GARANTIA JUVENIL</t>
  </si>
  <si>
    <t>SUBSTITUCIONS</t>
  </si>
  <si>
    <t>TOTAL</t>
  </si>
  <si>
    <t>MONITORA ESPORTS</t>
  </si>
  <si>
    <t>TOTAL PAGA EXTRA</t>
  </si>
  <si>
    <t>TOTAL PERSONAL FUNCIONARI INTERÍ</t>
  </si>
  <si>
    <t>TOTAL PERSONAL LABORAL</t>
  </si>
  <si>
    <t>TOTAL PERSONAL NO PREVIST PLANTILLA ORGÀNICA</t>
  </si>
  <si>
    <t>RUBIK I ALTRES</t>
  </si>
  <si>
    <t>TOTAL PERSONAL FUNCIONARI CARRERA</t>
  </si>
  <si>
    <t>ARQUITECTE TÈCNIC</t>
  </si>
  <si>
    <t>TÈCNIC AUXILIAR- SECRETARIA</t>
  </si>
  <si>
    <t>MESTRA-DIRECTORA</t>
  </si>
  <si>
    <t>PREVISIÓ RETRIBUCIONS 2024</t>
  </si>
  <si>
    <t>AUX.ADMINISTRATIVA OAC</t>
  </si>
  <si>
    <t>ADMINISTRATIU - INTERVENCIÓ</t>
  </si>
  <si>
    <t>SALARI BASE 2024</t>
  </si>
  <si>
    <t>TOTAL ANUAL 2024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</si>
</sst>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0">
    <xf numFmtId="0" fontId="0" fillId="0" borderId="0" xfId="0"/>
    <xf numFmtId="0" fontId="2" fillId="3" borderId="1" xfId="1" applyFont="1" applyFill="1"/>
    <xf numFmtId="0" fontId="2" fillId="6" borderId="1" xfId="1" applyFont="1" applyFill="1" applyAlignment="1">
      <alignment horizontal="center" vertical="center"/>
    </xf>
    <xf numFmtId="0" fontId="2" fillId="6" borderId="1" xfId="1" applyFont="1" applyFill="1" applyAlignment="1">
      <alignment horizontal="center" vertical="center" wrapText="1"/>
    </xf>
    <xf numFmtId="0" fontId="2" fillId="6" borderId="1" xfId="1" applyFont="1" applyFill="1"/>
    <xf numFmtId="164" fontId="2" fillId="3" borderId="1" xfId="1" applyNumberFormat="1" applyFont="1" applyFill="1"/>
    <xf numFmtId="164" fontId="0" fillId="0" borderId="0" xfId="0" applyNumberFormat="1"/>
    <xf numFmtId="164" fontId="4" fillId="7" borderId="1" xfId="1" applyNumberFormat="1" applyFont="1" applyFill="1"/>
    <xf numFmtId="164" fontId="2" fillId="6" borderId="1" xfId="1" applyNumberFormat="1" applyFont="1" applyFill="1"/>
    <xf numFmtId="0" fontId="0" fillId="3" borderId="0" xfId="0" applyFill="1"/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0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0" xfId="0"/>
    <xf numFmtId="0" fontId="2" fillId="6" borderId="10" xfId="1" applyFont="1" applyFill="1" applyBorder="1" applyAlignment="1">
      <alignment horizontal="left"/>
    </xf>
    <xf numFmtId="0" fontId="2" fillId="6" borderId="11" xfId="1" applyFont="1" applyFill="1" applyBorder="1" applyAlignment="1">
      <alignment horizontal="left"/>
    </xf>
    <xf numFmtId="0" fontId="2" fillId="6" borderId="12" xfId="1" applyFont="1" applyFill="1" applyBorder="1" applyAlignment="1">
      <alignment horizontal="left"/>
    </xf>
    <xf numFmtId="0" fontId="4" fillId="7" borderId="10" xfId="1" applyFont="1" applyFill="1" applyBorder="1" applyAlignment="1">
      <alignment horizontal="left"/>
    </xf>
    <xf numFmtId="0" fontId="4" fillId="7" borderId="11" xfId="1" applyFont="1" applyFill="1" applyBorder="1" applyAlignment="1">
      <alignment horizontal="left"/>
    </xf>
    <xf numFmtId="0" fontId="4" fillId="7" borderId="12" xfId="1" applyFont="1" applyFill="1" applyBorder="1" applyAlignment="1">
      <alignment horizontal="left"/>
    </xf>
    <xf numFmtId="164" fontId="4" fillId="7" borderId="10" xfId="1" applyNumberFormat="1" applyFont="1" applyFill="1" applyBorder="1" applyAlignment="1">
      <alignment horizontal="left"/>
    </xf>
    <xf numFmtId="164" fontId="4" fillId="7" borderId="11" xfId="1" applyNumberFormat="1" applyFont="1" applyFill="1" applyBorder="1" applyAlignment="1">
      <alignment horizontal="left"/>
    </xf>
    <xf numFmtId="164" fontId="4" fillId="7" borderId="12" xfId="1" applyNumberFormat="1" applyFont="1" applyFill="1" applyBorder="1" applyAlignment="1">
      <alignment horizontal="left"/>
    </xf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9"/>
  <sheetViews>
    <sheetView tabSelected="1" topLeftCell="A34" workbookViewId="0">
      <selection activeCell="K13" sqref="K13"/>
    </sheetView>
  </sheetViews>
  <sheetFormatPr baseColWidth="10" defaultRowHeight="15"/>
  <cols>
    <col min="2" max="2" width="43.28515625" customWidth="1"/>
  </cols>
  <sheetData>
    <row r="2" spans="2:11">
      <c r="B2" s="19" t="s">
        <v>39</v>
      </c>
      <c r="C2" s="19"/>
      <c r="D2" s="19"/>
      <c r="E2" s="19"/>
      <c r="F2" s="19"/>
      <c r="G2" s="19"/>
      <c r="H2" s="19"/>
      <c r="I2" s="19"/>
      <c r="J2" s="19"/>
    </row>
    <row r="4" spans="2:11">
      <c r="B4" s="10" t="s">
        <v>0</v>
      </c>
      <c r="C4" s="11"/>
      <c r="D4" s="11"/>
      <c r="E4" s="11"/>
      <c r="F4" s="11"/>
      <c r="G4" s="11"/>
      <c r="H4" s="11"/>
      <c r="I4" s="11"/>
      <c r="J4" s="12"/>
    </row>
    <row r="5" spans="2:11">
      <c r="B5" s="13"/>
      <c r="C5" s="14"/>
      <c r="D5" s="14"/>
      <c r="E5" s="14"/>
      <c r="F5" s="14"/>
      <c r="G5" s="14"/>
      <c r="H5" s="14"/>
      <c r="I5" s="14"/>
      <c r="J5" s="15"/>
    </row>
    <row r="6" spans="2:11">
      <c r="B6" s="16"/>
      <c r="C6" s="17"/>
      <c r="D6" s="17"/>
      <c r="E6" s="17"/>
      <c r="F6" s="17"/>
      <c r="G6" s="17"/>
      <c r="H6" s="17"/>
      <c r="I6" s="17"/>
      <c r="J6" s="18"/>
    </row>
    <row r="7" spans="2:11" ht="45">
      <c r="B7" s="2" t="s">
        <v>1</v>
      </c>
      <c r="C7" s="3" t="s">
        <v>42</v>
      </c>
      <c r="D7" s="2" t="s">
        <v>2</v>
      </c>
      <c r="E7" s="2" t="s">
        <v>3</v>
      </c>
      <c r="F7" s="3" t="s">
        <v>4</v>
      </c>
      <c r="G7" s="3" t="s">
        <v>5</v>
      </c>
      <c r="H7" s="3" t="s">
        <v>6</v>
      </c>
      <c r="I7" s="3" t="s">
        <v>30</v>
      </c>
      <c r="J7" s="3" t="s">
        <v>43</v>
      </c>
    </row>
    <row r="9" spans="2:11">
      <c r="B9" s="4" t="s">
        <v>9</v>
      </c>
    </row>
    <row r="10" spans="2:11">
      <c r="H10" s="9"/>
    </row>
    <row r="11" spans="2:11">
      <c r="B11" s="1" t="s">
        <v>10</v>
      </c>
      <c r="C11" s="1"/>
      <c r="D11" s="1"/>
      <c r="E11" s="1"/>
      <c r="F11" s="1"/>
      <c r="G11" s="1"/>
      <c r="H11" s="1"/>
      <c r="I11" s="1"/>
      <c r="J11" s="1"/>
    </row>
    <row r="12" spans="2:11">
      <c r="B12" s="1" t="s">
        <v>15</v>
      </c>
      <c r="C12" s="5">
        <v>1147.3499999999999</v>
      </c>
      <c r="D12" s="5">
        <v>499.79</v>
      </c>
      <c r="E12" s="5">
        <v>526.09</v>
      </c>
      <c r="F12" s="5">
        <v>1982.95</v>
      </c>
      <c r="G12" s="5">
        <f>SUM(C12:F12)</f>
        <v>4156.18</v>
      </c>
      <c r="H12" s="5">
        <v>3655.62</v>
      </c>
      <c r="I12" s="5">
        <f>(H12*2)</f>
        <v>7311.24</v>
      </c>
      <c r="J12" s="5">
        <f>(G12*12)+I12</f>
        <v>57185.4</v>
      </c>
      <c r="K12" s="9"/>
    </row>
    <row r="13" spans="2:11">
      <c r="C13" s="6"/>
      <c r="D13" s="6"/>
      <c r="E13" s="6"/>
      <c r="F13" s="6"/>
      <c r="G13" s="6"/>
      <c r="H13" s="6"/>
      <c r="I13" s="6"/>
      <c r="J13" s="6"/>
    </row>
    <row r="14" spans="2:11">
      <c r="B14" s="1" t="s">
        <v>8</v>
      </c>
      <c r="C14" s="5"/>
      <c r="D14" s="5"/>
      <c r="E14" s="5"/>
      <c r="F14" s="5"/>
      <c r="G14" s="5"/>
      <c r="H14" s="5"/>
      <c r="I14" s="5"/>
      <c r="J14" s="5"/>
    </row>
    <row r="15" spans="2:11">
      <c r="B15" s="1" t="s">
        <v>41</v>
      </c>
      <c r="C15" s="5">
        <v>861.46</v>
      </c>
      <c r="D15" s="5">
        <v>31.53</v>
      </c>
      <c r="E15" s="5">
        <v>364.97</v>
      </c>
      <c r="F15" s="5">
        <v>986.34</v>
      </c>
      <c r="G15" s="5">
        <f>SUM(C15:F15)</f>
        <v>2244.3000000000002</v>
      </c>
      <c r="H15" s="5">
        <v>2149.4</v>
      </c>
      <c r="I15" s="5">
        <f>(H15*2)</f>
        <v>4298.8</v>
      </c>
      <c r="J15" s="5">
        <f>(G15*12)+I15</f>
        <v>31230.400000000001</v>
      </c>
      <c r="K15" s="9"/>
    </row>
    <row r="16" spans="2:11" ht="15" customHeight="1">
      <c r="C16" s="6"/>
      <c r="D16" s="6"/>
      <c r="E16" s="24" t="s">
        <v>35</v>
      </c>
      <c r="F16" s="25"/>
      <c r="G16" s="25"/>
      <c r="H16" s="25"/>
      <c r="I16" s="26"/>
      <c r="J16" s="7">
        <f>(J12+J15)</f>
        <v>88415.8</v>
      </c>
    </row>
    <row r="17" spans="2:11" ht="15" customHeight="1">
      <c r="B17" s="1" t="s">
        <v>7</v>
      </c>
    </row>
    <row r="18" spans="2:11">
      <c r="B18" s="1" t="s">
        <v>19</v>
      </c>
      <c r="C18" s="5">
        <v>716.98</v>
      </c>
      <c r="D18" s="5">
        <v>64.38</v>
      </c>
      <c r="E18" s="5">
        <v>257.49</v>
      </c>
      <c r="F18" s="5">
        <v>672.74</v>
      </c>
      <c r="G18" s="5">
        <f>SUM(C18:F18)</f>
        <v>1711.59</v>
      </c>
      <c r="H18" s="5">
        <v>1670.96</v>
      </c>
      <c r="I18" s="5">
        <f>(H18*2)</f>
        <v>3341.92</v>
      </c>
      <c r="J18" s="5">
        <f>(G18*12)+I18</f>
        <v>23881</v>
      </c>
      <c r="K18" s="9"/>
    </row>
    <row r="19" spans="2:11">
      <c r="B19" s="1" t="s">
        <v>40</v>
      </c>
      <c r="C19" s="5">
        <v>716.98</v>
      </c>
      <c r="D19" s="5">
        <v>128.75</v>
      </c>
      <c r="E19" s="5">
        <v>244.08</v>
      </c>
      <c r="F19" s="5">
        <v>318.55</v>
      </c>
      <c r="G19" s="5">
        <f>SUM(C19:F19)</f>
        <v>1408.36</v>
      </c>
      <c r="H19" s="5">
        <v>1379.88</v>
      </c>
      <c r="I19" s="5">
        <f>(H19*2)</f>
        <v>2759.76</v>
      </c>
      <c r="J19" s="5">
        <f t="shared" ref="J19" si="0">(G19*12)+I19</f>
        <v>19660.080000000002</v>
      </c>
      <c r="K19" s="9"/>
    </row>
    <row r="20" spans="2:11">
      <c r="C20" s="6"/>
      <c r="D20" s="6"/>
      <c r="E20" s="27" t="s">
        <v>31</v>
      </c>
      <c r="F20" s="28"/>
      <c r="G20" s="28"/>
      <c r="H20" s="28"/>
      <c r="I20" s="29"/>
      <c r="J20" s="7">
        <f>SUM(J5:J18)</f>
        <v>200712.6</v>
      </c>
    </row>
    <row r="21" spans="2:11">
      <c r="C21" s="6"/>
      <c r="D21" s="6"/>
      <c r="E21" s="6"/>
      <c r="F21" s="6"/>
      <c r="G21" s="6"/>
      <c r="H21" s="6"/>
      <c r="I21" s="6"/>
      <c r="J21" s="6"/>
    </row>
    <row r="22" spans="2:11">
      <c r="B22" s="1" t="s">
        <v>11</v>
      </c>
      <c r="C22" s="5"/>
      <c r="D22" s="5"/>
      <c r="E22" s="5"/>
      <c r="F22" s="5"/>
      <c r="G22" s="5"/>
      <c r="H22" s="5"/>
      <c r="I22" s="5"/>
      <c r="J22" s="5"/>
    </row>
    <row r="23" spans="2:11">
      <c r="B23" s="1" t="s">
        <v>17</v>
      </c>
      <c r="C23" s="5">
        <v>1288.31</v>
      </c>
      <c r="D23" s="5">
        <v>49.59</v>
      </c>
      <c r="E23" s="5">
        <v>677.15</v>
      </c>
      <c r="F23" s="5">
        <v>1736.79</v>
      </c>
      <c r="G23" s="5">
        <f>SUM(C23:F23)</f>
        <v>3751.8399999999997</v>
      </c>
      <c r="H23" s="5">
        <v>3318.57</v>
      </c>
      <c r="I23" s="5">
        <f>(H23*2)</f>
        <v>6637.14</v>
      </c>
      <c r="J23" s="5">
        <f>(G23*12)+I23</f>
        <v>51659.219999999994</v>
      </c>
    </row>
    <row r="24" spans="2:11">
      <c r="C24" s="6"/>
      <c r="D24" s="6"/>
      <c r="E24" s="6"/>
      <c r="F24" s="6"/>
      <c r="G24" s="6"/>
      <c r="H24" s="6"/>
      <c r="I24" s="6"/>
      <c r="J24" s="6"/>
    </row>
    <row r="25" spans="2:11">
      <c r="B25" s="1" t="s">
        <v>10</v>
      </c>
      <c r="C25" s="5"/>
      <c r="D25" s="5"/>
      <c r="E25" s="5"/>
      <c r="F25" s="5"/>
      <c r="G25" s="5"/>
      <c r="H25" s="5"/>
      <c r="I25" s="5"/>
      <c r="J25" s="5"/>
    </row>
    <row r="26" spans="2:11">
      <c r="B26" s="1" t="s">
        <v>36</v>
      </c>
      <c r="C26" s="5">
        <v>458.94</v>
      </c>
      <c r="D26" s="5">
        <v>16.66</v>
      </c>
      <c r="E26" s="5">
        <v>244</v>
      </c>
      <c r="F26" s="5">
        <v>579.11</v>
      </c>
      <c r="G26" s="5">
        <f>SUM(C26:F26)</f>
        <v>1298.71</v>
      </c>
      <c r="H26" s="5">
        <v>1140.79</v>
      </c>
      <c r="I26" s="5">
        <f>(H26*2)</f>
        <v>2281.58</v>
      </c>
      <c r="J26" s="5">
        <f>(G26*12)+I26</f>
        <v>17866.099999999999</v>
      </c>
      <c r="K26" s="9"/>
    </row>
    <row r="27" spans="2:11">
      <c r="C27" s="6"/>
      <c r="D27" s="6"/>
      <c r="E27" s="6"/>
      <c r="F27" s="6"/>
      <c r="G27" s="6"/>
      <c r="H27" s="6"/>
      <c r="I27" s="6"/>
      <c r="J27" s="6"/>
    </row>
    <row r="28" spans="2:11">
      <c r="C28" s="6"/>
      <c r="D28" s="6"/>
      <c r="E28" s="6"/>
      <c r="F28" s="6"/>
      <c r="G28" s="6"/>
      <c r="H28" s="6"/>
      <c r="I28" s="6"/>
      <c r="J28" s="6"/>
    </row>
    <row r="29" spans="2:11">
      <c r="B29" s="1" t="s">
        <v>8</v>
      </c>
      <c r="C29" s="5"/>
      <c r="D29" s="5"/>
      <c r="E29" s="5"/>
      <c r="F29" s="5"/>
      <c r="G29" s="5"/>
      <c r="H29" s="5"/>
      <c r="I29" s="5"/>
      <c r="J29" s="5"/>
    </row>
    <row r="30" spans="2:11">
      <c r="B30" s="1" t="s">
        <v>16</v>
      </c>
      <c r="C30" s="5">
        <v>861.46</v>
      </c>
      <c r="D30" s="5">
        <v>31.53</v>
      </c>
      <c r="E30" s="5">
        <v>364.97</v>
      </c>
      <c r="F30" s="5">
        <v>585.78</v>
      </c>
      <c r="G30" s="5">
        <f t="shared" ref="G30:G32" si="1">SUM(C30:F30)</f>
        <v>1843.74</v>
      </c>
      <c r="H30" s="5">
        <v>1697.18</v>
      </c>
      <c r="I30" s="5">
        <f>(H30*2)</f>
        <v>3394.36</v>
      </c>
      <c r="J30" s="5">
        <f t="shared" ref="J30:J32" si="2">(G30*12)+I30</f>
        <v>25519.24</v>
      </c>
      <c r="K30" s="9"/>
    </row>
    <row r="31" spans="2:11">
      <c r="B31" s="1" t="s">
        <v>18</v>
      </c>
      <c r="C31" s="5">
        <v>861.46</v>
      </c>
      <c r="D31" s="5"/>
      <c r="E31" s="5">
        <v>364.97</v>
      </c>
      <c r="F31" s="5">
        <v>585.78</v>
      </c>
      <c r="G31" s="5">
        <f t="shared" si="1"/>
        <v>1812.21</v>
      </c>
      <c r="H31" s="5">
        <v>1660.72</v>
      </c>
      <c r="I31" s="5">
        <f>(H31*2)</f>
        <v>3321.44</v>
      </c>
      <c r="J31" s="5">
        <f t="shared" si="2"/>
        <v>25067.96</v>
      </c>
    </row>
    <row r="32" spans="2:11">
      <c r="B32" s="1" t="s">
        <v>37</v>
      </c>
      <c r="C32" s="5">
        <v>861.46</v>
      </c>
      <c r="D32" s="5">
        <v>74.45</v>
      </c>
      <c r="E32" s="5">
        <v>391.78</v>
      </c>
      <c r="F32" s="5">
        <v>959.51</v>
      </c>
      <c r="G32" s="5">
        <f t="shared" si="1"/>
        <v>2287.1999999999998</v>
      </c>
      <c r="H32" s="5">
        <v>2133.2600000000002</v>
      </c>
      <c r="I32" s="5">
        <f>(H32*2)</f>
        <v>4266.5200000000004</v>
      </c>
      <c r="J32" s="5">
        <f t="shared" si="2"/>
        <v>31712.92</v>
      </c>
      <c r="K32" s="9"/>
    </row>
    <row r="33" spans="2:11">
      <c r="C33" s="6"/>
      <c r="D33" s="6"/>
      <c r="E33" s="6"/>
      <c r="F33" s="6"/>
      <c r="G33" s="20"/>
      <c r="H33" s="20"/>
      <c r="I33" s="20"/>
    </row>
    <row r="34" spans="2:11">
      <c r="C34" s="6"/>
      <c r="D34" s="6"/>
      <c r="E34" s="6"/>
      <c r="F34" s="6"/>
      <c r="G34" s="6"/>
      <c r="H34" s="6"/>
      <c r="I34" s="6"/>
      <c r="J34" s="6"/>
    </row>
    <row r="35" spans="2:11">
      <c r="C35" s="6"/>
      <c r="D35" s="6"/>
      <c r="E35" s="27" t="s">
        <v>31</v>
      </c>
      <c r="F35" s="28"/>
      <c r="G35" s="28"/>
      <c r="H35" s="28"/>
      <c r="I35" s="29"/>
      <c r="J35" s="7">
        <f>SUM(J23:J34)</f>
        <v>151825.44</v>
      </c>
    </row>
    <row r="36" spans="2:11">
      <c r="C36" s="6"/>
      <c r="D36" s="6"/>
      <c r="E36" s="6"/>
      <c r="F36" s="6"/>
      <c r="G36" s="6"/>
      <c r="H36" s="6"/>
      <c r="I36" s="6"/>
      <c r="J36" s="6"/>
    </row>
    <row r="37" spans="2:11">
      <c r="B37" s="4" t="s">
        <v>12</v>
      </c>
    </row>
    <row r="38" spans="2:11">
      <c r="B38" s="1" t="s">
        <v>10</v>
      </c>
    </row>
    <row r="39" spans="2:11">
      <c r="B39" s="1" t="s">
        <v>38</v>
      </c>
      <c r="C39" s="5">
        <v>2518.5700000000002</v>
      </c>
      <c r="D39" s="5"/>
      <c r="E39" s="5"/>
      <c r="F39" s="5"/>
      <c r="G39" s="5">
        <v>2518.5700000000002</v>
      </c>
      <c r="H39" s="5">
        <v>2109.39</v>
      </c>
      <c r="I39" s="5">
        <f>(H39*2)</f>
        <v>4218.78</v>
      </c>
      <c r="J39" s="5">
        <f t="shared" ref="J39:J50" si="3">(G39*12)+I39</f>
        <v>34441.620000000003</v>
      </c>
      <c r="K39" s="9"/>
    </row>
    <row r="40" spans="2:11">
      <c r="B40" s="1" t="s">
        <v>22</v>
      </c>
      <c r="C40" s="5">
        <v>1669.56</v>
      </c>
      <c r="D40" s="5"/>
      <c r="E40" s="5"/>
      <c r="F40" s="5"/>
      <c r="G40" s="5">
        <v>1669.56</v>
      </c>
      <c r="H40" s="5">
        <v>1297.69</v>
      </c>
      <c r="I40" s="5">
        <f>(H40*2)</f>
        <v>2595.38</v>
      </c>
      <c r="J40" s="5">
        <f t="shared" si="3"/>
        <v>22630.100000000002</v>
      </c>
      <c r="K40" s="9"/>
    </row>
    <row r="41" spans="2:11">
      <c r="B41" s="1" t="s">
        <v>22</v>
      </c>
      <c r="C41" s="5">
        <v>1669.56</v>
      </c>
      <c r="D41" s="5"/>
      <c r="E41" s="5"/>
      <c r="F41" s="5"/>
      <c r="G41" s="5">
        <v>1669.56</v>
      </c>
      <c r="H41" s="5">
        <v>1297.69</v>
      </c>
      <c r="I41" s="5">
        <f>(H41*2)</f>
        <v>2595.38</v>
      </c>
      <c r="J41" s="5">
        <f t="shared" si="3"/>
        <v>22630.100000000002</v>
      </c>
      <c r="K41" s="9"/>
    </row>
    <row r="42" spans="2:11">
      <c r="B42" s="1" t="s">
        <v>22</v>
      </c>
      <c r="C42" s="5">
        <v>1669.56</v>
      </c>
      <c r="D42" s="5"/>
      <c r="E42" s="5"/>
      <c r="F42" s="5"/>
      <c r="G42" s="5">
        <v>1669.56</v>
      </c>
      <c r="H42" s="5">
        <v>1297.69</v>
      </c>
      <c r="I42" s="5">
        <f>(H42*2)</f>
        <v>2595.38</v>
      </c>
      <c r="J42" s="5">
        <f t="shared" si="3"/>
        <v>22630.100000000002</v>
      </c>
      <c r="K42" s="9"/>
    </row>
    <row r="43" spans="2:11">
      <c r="C43" s="6"/>
      <c r="D43" s="6"/>
      <c r="E43" s="6"/>
      <c r="F43" s="6"/>
      <c r="G43" s="6"/>
      <c r="H43" s="6"/>
      <c r="I43" s="6"/>
    </row>
    <row r="44" spans="2:11">
      <c r="B44" s="1" t="s">
        <v>8</v>
      </c>
    </row>
    <row r="45" spans="2:11">
      <c r="B45" s="1" t="s">
        <v>21</v>
      </c>
      <c r="C45" s="5">
        <v>2154.59</v>
      </c>
      <c r="D45" s="5"/>
      <c r="E45" s="5"/>
      <c r="F45" s="5"/>
      <c r="G45" s="5">
        <v>2154.59</v>
      </c>
      <c r="H45" s="5">
        <v>1965.18</v>
      </c>
      <c r="I45" s="5">
        <f>(H45*2)</f>
        <v>3930.36</v>
      </c>
      <c r="J45" s="5">
        <f>(G45*12)+I45+D45</f>
        <v>29785.440000000002</v>
      </c>
      <c r="K45" s="9"/>
    </row>
    <row r="46" spans="2:11">
      <c r="C46" s="6"/>
      <c r="D46" s="6"/>
      <c r="E46" s="6"/>
      <c r="F46" s="6"/>
      <c r="G46" s="6"/>
      <c r="H46" s="6"/>
      <c r="I46" s="6"/>
    </row>
    <row r="47" spans="2:11">
      <c r="C47" s="6"/>
      <c r="D47" s="6"/>
      <c r="E47" s="6"/>
      <c r="F47" s="6"/>
      <c r="G47" s="6"/>
      <c r="H47" s="6"/>
      <c r="I47" s="6"/>
    </row>
    <row r="48" spans="2:11">
      <c r="B48" s="1" t="s">
        <v>7</v>
      </c>
    </row>
    <row r="49" spans="2:14">
      <c r="B49" s="1" t="s">
        <v>25</v>
      </c>
      <c r="C49" s="5">
        <v>2184.2800000000002</v>
      </c>
      <c r="D49" s="5"/>
      <c r="E49" s="5"/>
      <c r="F49" s="5"/>
      <c r="G49" s="5">
        <v>2184.2800000000002</v>
      </c>
      <c r="H49" s="5">
        <v>2133.94</v>
      </c>
      <c r="I49" s="5">
        <f t="shared" ref="I49:I61" si="4">(H49*2)</f>
        <v>4267.88</v>
      </c>
      <c r="J49" s="5">
        <f t="shared" si="3"/>
        <v>30479.24</v>
      </c>
      <c r="K49" s="9"/>
    </row>
    <row r="50" spans="2:14">
      <c r="B50" s="1" t="s">
        <v>29</v>
      </c>
      <c r="C50" s="5">
        <v>554.79999999999995</v>
      </c>
      <c r="D50" s="5"/>
      <c r="E50" s="5"/>
      <c r="F50" s="5"/>
      <c r="G50" s="5">
        <v>554.79999999999995</v>
      </c>
      <c r="H50" s="5">
        <v>517.91</v>
      </c>
      <c r="I50" s="5">
        <f t="shared" si="4"/>
        <v>1035.82</v>
      </c>
      <c r="J50" s="5">
        <f t="shared" si="3"/>
        <v>7693.4199999999992</v>
      </c>
      <c r="K50" s="9"/>
    </row>
    <row r="51" spans="2:14">
      <c r="C51" s="6"/>
      <c r="D51" s="6"/>
      <c r="E51" s="6"/>
      <c r="F51" s="6"/>
      <c r="G51" s="6"/>
      <c r="H51" s="6"/>
      <c r="J51" s="6"/>
    </row>
    <row r="52" spans="2:14">
      <c r="C52" s="6"/>
      <c r="D52" s="6"/>
      <c r="E52" s="6"/>
      <c r="F52" s="6"/>
      <c r="G52" s="6"/>
      <c r="H52" s="6"/>
      <c r="J52" s="6"/>
    </row>
    <row r="53" spans="2:14">
      <c r="C53" s="6"/>
      <c r="D53" s="6"/>
      <c r="E53" s="6"/>
      <c r="F53" s="6"/>
      <c r="G53" s="6"/>
      <c r="H53" s="6"/>
      <c r="J53" s="6"/>
    </row>
    <row r="54" spans="2:14">
      <c r="C54" s="6"/>
      <c r="D54" s="6"/>
      <c r="E54" s="6"/>
      <c r="F54" s="6"/>
      <c r="G54" s="6"/>
      <c r="H54" s="6"/>
      <c r="J54" s="6"/>
    </row>
    <row r="55" spans="2:14">
      <c r="B55" s="1" t="s">
        <v>13</v>
      </c>
    </row>
    <row r="56" spans="2:14">
      <c r="B56" s="1" t="s">
        <v>20</v>
      </c>
      <c r="C56" s="5">
        <v>1175.45</v>
      </c>
      <c r="D56" s="5"/>
      <c r="E56" s="5"/>
      <c r="F56" s="5"/>
      <c r="G56" s="5">
        <f>SUM(C56+D56)</f>
        <v>1175.45</v>
      </c>
      <c r="H56" s="5">
        <v>1158.1500000000001</v>
      </c>
      <c r="I56" s="5">
        <f t="shared" si="4"/>
        <v>2316.3000000000002</v>
      </c>
      <c r="J56" s="5">
        <f t="shared" ref="J56:J61" si="5">(G56*12)+I56</f>
        <v>16421.7</v>
      </c>
      <c r="K56" s="9"/>
    </row>
    <row r="57" spans="2:14">
      <c r="B57" s="1" t="s">
        <v>20</v>
      </c>
      <c r="C57" s="5">
        <v>1207.77</v>
      </c>
      <c r="D57" s="5"/>
      <c r="E57" s="5"/>
      <c r="F57" s="5"/>
      <c r="G57" s="5">
        <v>1207.77</v>
      </c>
      <c r="H57" s="5">
        <v>1172.5999999999999</v>
      </c>
      <c r="I57" s="5">
        <f t="shared" si="4"/>
        <v>2345.1999999999998</v>
      </c>
      <c r="J57" s="5">
        <f t="shared" si="5"/>
        <v>16838.439999999999</v>
      </c>
      <c r="K57" s="9"/>
      <c r="L57" s="9"/>
    </row>
    <row r="58" spans="2:14">
      <c r="B58" s="1" t="s">
        <v>20</v>
      </c>
      <c r="C58" s="5">
        <v>1134</v>
      </c>
      <c r="D58" s="5"/>
      <c r="E58" s="5"/>
      <c r="F58" s="5"/>
      <c r="G58" s="5">
        <v>1134</v>
      </c>
      <c r="H58" s="5">
        <v>1110.3900000000001</v>
      </c>
      <c r="I58" s="5">
        <f t="shared" si="4"/>
        <v>2220.7800000000002</v>
      </c>
      <c r="J58" s="5">
        <f t="shared" si="5"/>
        <v>15828.78</v>
      </c>
      <c r="K58" s="9"/>
    </row>
    <row r="59" spans="2:14">
      <c r="B59" s="1" t="s">
        <v>20</v>
      </c>
      <c r="C59" s="5">
        <v>1159.29</v>
      </c>
      <c r="D59" s="5"/>
      <c r="E59" s="5"/>
      <c r="F59" s="5"/>
      <c r="G59" s="5">
        <v>1159.29</v>
      </c>
      <c r="H59" s="5">
        <v>1142.23</v>
      </c>
      <c r="I59" s="5">
        <f t="shared" si="4"/>
        <v>2284.46</v>
      </c>
      <c r="J59" s="5">
        <f t="shared" si="5"/>
        <v>16195.939999999999</v>
      </c>
      <c r="K59" s="9"/>
    </row>
    <row r="60" spans="2:14">
      <c r="B60" s="1" t="s">
        <v>23</v>
      </c>
      <c r="C60" s="5">
        <v>1264.96</v>
      </c>
      <c r="D60" s="5"/>
      <c r="E60" s="5"/>
      <c r="F60" s="5"/>
      <c r="G60" s="5">
        <v>1264.96</v>
      </c>
      <c r="H60" s="5">
        <v>1230.43</v>
      </c>
      <c r="I60" s="5">
        <f t="shared" si="4"/>
        <v>2460.86</v>
      </c>
      <c r="J60" s="5">
        <f t="shared" si="5"/>
        <v>17640.38</v>
      </c>
      <c r="K60" s="9"/>
    </row>
    <row r="61" spans="2:14">
      <c r="B61" s="1" t="s">
        <v>24</v>
      </c>
      <c r="C61" s="5">
        <v>1309.9000000000001</v>
      </c>
      <c r="D61" s="5"/>
      <c r="E61" s="5"/>
      <c r="F61" s="5"/>
      <c r="G61" s="5">
        <v>1309.9000000000001</v>
      </c>
      <c r="H61" s="5">
        <v>1290.6300000000001</v>
      </c>
      <c r="I61" s="5">
        <f t="shared" si="4"/>
        <v>2581.2600000000002</v>
      </c>
      <c r="J61" s="5">
        <f t="shared" si="5"/>
        <v>18300.060000000001</v>
      </c>
      <c r="K61" s="9"/>
    </row>
    <row r="62" spans="2:14">
      <c r="C62" s="6"/>
      <c r="D62" s="6"/>
      <c r="E62" s="27" t="s">
        <v>32</v>
      </c>
      <c r="F62" s="28"/>
      <c r="G62" s="28"/>
      <c r="H62" s="28"/>
      <c r="I62" s="29"/>
      <c r="J62" s="7">
        <f>SUM(J39:J61)</f>
        <v>271515.32000000007</v>
      </c>
      <c r="K62" s="9"/>
      <c r="L62" s="9"/>
      <c r="M62" s="9"/>
      <c r="N62" s="9"/>
    </row>
    <row r="63" spans="2:14">
      <c r="C63" s="6"/>
      <c r="D63" s="6"/>
      <c r="E63" s="6"/>
      <c r="F63" s="6"/>
      <c r="G63" s="6"/>
      <c r="H63" s="6"/>
      <c r="I63" s="6"/>
      <c r="J63" s="6"/>
      <c r="K63" s="9"/>
      <c r="L63" s="9"/>
      <c r="M63" s="9"/>
      <c r="N63" s="9"/>
    </row>
    <row r="64" spans="2:14">
      <c r="B64" s="4" t="s">
        <v>14</v>
      </c>
      <c r="K64" s="9"/>
      <c r="L64" s="9"/>
      <c r="M64" s="9"/>
      <c r="N64" s="9"/>
    </row>
    <row r="65" spans="2:14">
      <c r="B65" s="1" t="s">
        <v>26</v>
      </c>
      <c r="C65" s="5">
        <v>1812.2</v>
      </c>
      <c r="D65" s="5"/>
      <c r="E65" s="5"/>
      <c r="F65" s="5"/>
      <c r="G65" s="5"/>
      <c r="H65" s="5"/>
      <c r="I65" s="5"/>
      <c r="J65" s="5">
        <v>19932.2</v>
      </c>
      <c r="K65" s="9"/>
      <c r="L65" s="9"/>
      <c r="M65" s="9"/>
      <c r="N65" s="9"/>
    </row>
    <row r="66" spans="2:14">
      <c r="B66" s="1" t="s">
        <v>27</v>
      </c>
      <c r="C66" s="5">
        <v>1126.97</v>
      </c>
      <c r="D66" s="5"/>
      <c r="E66" s="5"/>
      <c r="F66" s="5"/>
      <c r="G66" s="5"/>
      <c r="H66" s="5"/>
      <c r="I66" s="5"/>
      <c r="J66" s="5">
        <v>13523.64</v>
      </c>
      <c r="K66" s="9"/>
      <c r="L66" s="9"/>
      <c r="M66" s="9"/>
      <c r="N66" s="9"/>
    </row>
    <row r="67" spans="2:14">
      <c r="B67" s="1" t="s">
        <v>34</v>
      </c>
      <c r="C67" s="5">
        <v>34004.19</v>
      </c>
      <c r="D67" s="5"/>
      <c r="E67" s="5"/>
      <c r="F67" s="5"/>
      <c r="G67" s="5"/>
      <c r="H67" s="5"/>
      <c r="I67" s="5"/>
      <c r="J67" s="5">
        <v>34004.19</v>
      </c>
      <c r="K67" s="9"/>
      <c r="L67" s="9"/>
      <c r="M67" s="9"/>
      <c r="N67" s="9"/>
    </row>
    <row r="68" spans="2:14">
      <c r="B68" s="1"/>
      <c r="C68" s="5"/>
      <c r="D68" s="5"/>
      <c r="E68" s="27" t="s">
        <v>33</v>
      </c>
      <c r="F68" s="28"/>
      <c r="G68" s="28"/>
      <c r="H68" s="28"/>
      <c r="I68" s="29"/>
      <c r="J68" s="7">
        <f>SUM(J65:J67)</f>
        <v>67460.03</v>
      </c>
    </row>
    <row r="69" spans="2:14">
      <c r="B69" s="21" t="s">
        <v>28</v>
      </c>
      <c r="C69" s="22"/>
      <c r="D69" s="22"/>
      <c r="E69" s="22"/>
      <c r="F69" s="22"/>
      <c r="G69" s="22"/>
      <c r="H69" s="22"/>
      <c r="I69" s="23"/>
      <c r="J69" s="8">
        <f>SUM(J16+J35+J62+J68)</f>
        <v>579216.59000000008</v>
      </c>
    </row>
  </sheetData>
  <mergeCells count="9">
    <mergeCell ref="B4:J6"/>
    <mergeCell ref="B2:J2"/>
    <mergeCell ref="G33:I33"/>
    <mergeCell ref="B69:I69"/>
    <mergeCell ref="E16:I16"/>
    <mergeCell ref="E35:I35"/>
    <mergeCell ref="E62:I62"/>
    <mergeCell ref="E68:I68"/>
    <mergeCell ref="E20:I20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Casado Muñoz</dc:creator>
  <cp:lastModifiedBy>Helena</cp:lastModifiedBy>
  <cp:lastPrinted>2023-02-01T09:49:46Z</cp:lastPrinted>
  <dcterms:created xsi:type="dcterms:W3CDTF">2021-03-10T12:34:50Z</dcterms:created>
  <dcterms:modified xsi:type="dcterms:W3CDTF">2024-07-29T13:10:16Z</dcterms:modified>
</cp:coreProperties>
</file>