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5" windowWidth="9420" windowHeight="4500" tabRatio="790" activeTab="1"/>
  </bookViews>
  <sheets>
    <sheet name="ratis" sheetId="37" r:id="rId1"/>
    <sheet name="Préstecs" sheetId="3" r:id="rId2"/>
  </sheets>
  <definedNames>
    <definedName name="_xlnm.Print_Area" localSheetId="1">Préstecs!$A$1:$K$37</definedName>
  </definedNames>
  <calcPr calcId="145621"/>
</workbook>
</file>

<file path=xl/calcChain.xml><?xml version="1.0" encoding="utf-8"?>
<calcChain xmlns="http://schemas.openxmlformats.org/spreadsheetml/2006/main">
  <c r="D58" i="37" l="1"/>
  <c r="D62" i="37"/>
  <c r="D56" i="37"/>
  <c r="D60" i="37"/>
  <c r="I37" i="3"/>
  <c r="I39" i="3" s="1"/>
  <c r="D38" i="3"/>
  <c r="J5" i="3"/>
</calcChain>
</file>

<file path=xl/comments1.xml><?xml version="1.0" encoding="utf-8"?>
<comments xmlns="http://schemas.openxmlformats.org/spreadsheetml/2006/main">
  <authors>
    <author>aaaa</author>
    <author>GUILLEM</author>
    <author>annamoreno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aaaa:</t>
        </r>
        <r>
          <rPr>
            <sz val="9"/>
            <color indexed="81"/>
            <rFont val="Tahoma"/>
            <family val="2"/>
          </rPr>
          <t xml:space="preserve">
Sense contribucions especials (article 35), quotes urbanístiques (concepte 396), aprofit. Urbanístics  (concepte 397), i altres ingressos de carácter extraordinari (aquí s'inclouen les sancions urbanístiques i altres ingressos que siguin especials d'aquell exercici).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aaaa:</t>
        </r>
        <r>
          <rPr>
            <sz val="9"/>
            <color indexed="81"/>
            <rFont val="Tahoma"/>
            <family val="2"/>
          </rPr>
          <t xml:space="preserve">
Sense contribucions especials (article 35), quotes urbanístiques (concepte 396), aprofit. Urbanístics  (concepte 397), i altres ingressos de carácter extraordinari (aquí s'inclouen les sancions urbanístiques i altres ingressos que siguin especials d'aquell exercici).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 xml:space="preserve">(Diferència entre ingressos i despeses) -(Amortització anual préstecs)/ingressos corrents.
A la diferència entre ingressos i despesa, suma les O finançades amb RT perquè aquestes O estan dins el total de O de l'exercici, i en canvi s'han finançat amb estalvi d'un exercici anterior; per això les està descomptant del total d'obligacions de l'any. 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Ibi autopistes ACESA + interessos de demora, pq no són ingressos corrents que es produexin cada any</t>
        </r>
      </text>
    </comment>
    <comment ref="B42" authorId="2">
      <text>
        <r>
          <rPr>
            <sz val="8"/>
            <color indexed="81"/>
            <rFont val="Tahoma"/>
            <family val="2"/>
          </rPr>
          <t xml:space="preserve">capítol 3 - les contribucions especials i les quotes urbanístiques, i els ingressos volàtils
</t>
        </r>
      </text>
    </comment>
  </commentList>
</comments>
</file>

<file path=xl/comments2.xml><?xml version="1.0" encoding="utf-8"?>
<comments xmlns="http://schemas.openxmlformats.org/spreadsheetml/2006/main">
  <authors>
    <author>aa</author>
    <author>Jordi Bonet Bruguera</author>
    <author>Jordi Bonet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
SALDOS ACTUALITZATS FINS DATA INDICADA.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
actualitzat per 2015
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Jordi Bonet Bruguera:</t>
        </r>
        <r>
          <rPr>
            <sz val="9"/>
            <color indexed="81"/>
            <rFont val="Tahoma"/>
            <charset val="1"/>
          </rPr>
          <t xml:space="preserve">
AMORTITZAT ANTICIPADAMENT AMB ROMANENT</t>
        </r>
      </text>
    </comment>
    <comment ref="G7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DIFERENCIAL 0,3%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>aa:</t>
        </r>
        <r>
          <rPr>
            <sz val="8"/>
            <color indexed="81"/>
            <rFont val="Tahoma"/>
            <family val="2"/>
          </rPr>
          <t xml:space="preserve">
euribor 3M + 0,07 Euribor tant baixa que financem a 0%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
eur. 3M + 1,25
</t>
        </r>
      </text>
    </comment>
    <comment ref="G13" authorId="2">
      <text>
        <r>
          <rPr>
            <b/>
            <sz val="8"/>
            <color indexed="81"/>
            <rFont val="Tahoma"/>
            <family val="2"/>
          </rPr>
          <t>Jordi Bonet:</t>
        </r>
        <r>
          <rPr>
            <sz val="8"/>
            <color indexed="81"/>
            <rFont val="Tahoma"/>
            <family val="2"/>
          </rPr>
          <t xml:space="preserve">
EURIBOR 3M+ 1,75
MES COBERTURA APROX. 6500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>aa:</t>
        </r>
        <r>
          <rPr>
            <sz val="8"/>
            <color indexed="81"/>
            <rFont val="Tahoma"/>
            <family val="2"/>
          </rPr>
          <t xml:space="preserve">
EURIBOR 3M + 1,40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aa:</t>
        </r>
        <r>
          <rPr>
            <sz val="8"/>
            <color indexed="81"/>
            <rFont val="Tahoma"/>
            <family val="2"/>
          </rPr>
          <t xml:space="preserve">
EURIBOR 3M + 1,90</t>
        </r>
      </text>
    </comment>
    <comment ref="I19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actualitzat inclou ja pagat anualitat 2016</t>
        </r>
      </text>
    </comment>
    <comment ref="J19" authorId="2">
      <text>
        <r>
          <rPr>
            <b/>
            <sz val="8"/>
            <color indexed="81"/>
            <rFont val="Tahoma"/>
            <family val="2"/>
          </rPr>
          <t>Jordi Bonet:</t>
        </r>
        <r>
          <rPr>
            <sz val="8"/>
            <color indexed="81"/>
            <rFont val="Tahoma"/>
            <family val="2"/>
          </rPr>
          <t xml:space="preserve">
quota anual
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aa:</t>
        </r>
        <r>
          <rPr>
            <sz val="8"/>
            <color indexed="81"/>
            <rFont val="Tahoma"/>
            <family val="2"/>
          </rPr>
          <t xml:space="preserve">
EURIBOR 3M + 1,90</t>
        </r>
      </text>
    </comment>
    <comment ref="H23" authorId="1">
      <text>
        <r>
          <rPr>
            <b/>
            <sz val="9"/>
            <color indexed="81"/>
            <rFont val="Tahoma"/>
            <family val="2"/>
          </rPr>
          <t xml:space="preserve">Jordi Bonet Bruguera:
</t>
        </r>
        <r>
          <rPr>
            <sz val="9"/>
            <color indexed="81"/>
            <rFont val="Tahoma"/>
            <family val="2"/>
          </rPr>
          <t>INGRÉS DIA 12/03/2015</t>
        </r>
      </text>
    </comment>
    <comment ref="I23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actualitzat inclou ja pagat anualitat 2016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DIFERENCIAL +3,75</t>
        </r>
      </text>
    </comment>
    <comment ref="I25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AMORTITZACIÓ AMB SUBVENCIÓ. </t>
        </r>
      </text>
    </comment>
    <comment ref="J25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ATENCIÓ SISTEMA FRANCÈS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devolucions mensuals 2017 1.105,62. Import de saldo a 31/12/17.
MINISTERI DIU SALDO REAL A 31/12/17  53070,05 SEGONS SICALWIN 53070,03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 xml:space="preserve">devolucions mensuals 2017
3.145,77 Import de saldo a 31/12/17. 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eur. 3m + 0,979%.
interés aproximat</t>
        </r>
      </text>
    </comment>
    <comment ref="I31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amortitzacio amb subvencio interessos.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Jordi Bonet Bruguera:</t>
        </r>
        <r>
          <rPr>
            <sz val="9"/>
            <color indexed="81"/>
            <rFont val="Tahoma"/>
            <family val="2"/>
          </rPr>
          <t xml:space="preserve">
diferencial 0,77%
</t>
        </r>
      </text>
    </comment>
  </commentList>
</comments>
</file>

<file path=xl/sharedStrings.xml><?xml version="1.0" encoding="utf-8"?>
<sst xmlns="http://schemas.openxmlformats.org/spreadsheetml/2006/main" count="143" uniqueCount="97">
  <si>
    <t>ENDEUTAMENT A LLARG TERMINI  AJUNTAMENT D'ARGENTONA</t>
  </si>
  <si>
    <t>ANUAL</t>
  </si>
  <si>
    <t>Núm.</t>
  </si>
  <si>
    <t>s/cl3</t>
  </si>
  <si>
    <t xml:space="preserve">Entitat </t>
  </si>
  <si>
    <t xml:space="preserve">data formalització </t>
  </si>
  <si>
    <t>data finalització</t>
  </si>
  <si>
    <t>durada actual anys</t>
  </si>
  <si>
    <t>tipus interès</t>
  </si>
  <si>
    <t xml:space="preserve">capital inicial </t>
  </si>
  <si>
    <t>capital actual</t>
  </si>
  <si>
    <t>PERIODICITAT</t>
  </si>
  <si>
    <t>TRIM.</t>
  </si>
  <si>
    <t>L020093/2003</t>
  </si>
  <si>
    <t>TRIM</t>
  </si>
  <si>
    <t xml:space="preserve">TRIM. </t>
  </si>
  <si>
    <t>2009/1</t>
  </si>
  <si>
    <t>2009/2</t>
  </si>
  <si>
    <t>2009/3</t>
  </si>
  <si>
    <t>2009/4</t>
  </si>
  <si>
    <t>2009/5</t>
  </si>
  <si>
    <t>OK</t>
  </si>
  <si>
    <t>L020316/2010</t>
  </si>
  <si>
    <t>2010/2</t>
  </si>
  <si>
    <t>PARTICIPACIÓ INGRESSOS ESTAT 2008</t>
  </si>
  <si>
    <t>MENSUAL</t>
  </si>
  <si>
    <t>PARTICIPACIÓ INGRESSOS ESTAT 2009</t>
  </si>
  <si>
    <t>sense PIE</t>
  </si>
  <si>
    <t>2010 PIE08</t>
  </si>
  <si>
    <t>2011 PIE09</t>
  </si>
  <si>
    <t>Deute viu (tot)</t>
  </si>
  <si>
    <t>QUOTA</t>
  </si>
  <si>
    <t>CAIXA CRÈDIT LOCAL</t>
  </si>
  <si>
    <t>L020089/2015</t>
  </si>
  <si>
    <t>L020087/2015</t>
  </si>
  <si>
    <t>2014/DIPPCL</t>
  </si>
  <si>
    <t>2014/DIPCCL</t>
  </si>
  <si>
    <t>AJUNTAMENT D'ARGENTONA</t>
  </si>
  <si>
    <t>PATRONAT MUNICIPAL MUSEU DEL CÀNTIR</t>
  </si>
  <si>
    <t>Capítol 1</t>
  </si>
  <si>
    <t>Impostos Directes</t>
  </si>
  <si>
    <t>Capítol 2</t>
  </si>
  <si>
    <t>Impostos Indirectes</t>
  </si>
  <si>
    <t>Capítol 3</t>
  </si>
  <si>
    <t>Taxes i Altres Ingressos (sense CCEE ni QQUU)</t>
  </si>
  <si>
    <t>Capítol 4</t>
  </si>
  <si>
    <t>Transferències corrents</t>
  </si>
  <si>
    <t>Capítol 5</t>
  </si>
  <si>
    <t>Ingressos patrimonials</t>
  </si>
  <si>
    <t xml:space="preserve">TOTAL </t>
  </si>
  <si>
    <t>Despeses de personal</t>
  </si>
  <si>
    <t>Despeses corrents</t>
  </si>
  <si>
    <t>TOTAL</t>
  </si>
  <si>
    <t>OBLIGACIONS DE CAP. 1, 2, 4 FINANÇADES AMB RT Desp. Grals.</t>
  </si>
  <si>
    <t xml:space="preserve">ESTALVI BRUT </t>
  </si>
  <si>
    <t xml:space="preserve">ANUALITAT TEÒRICA </t>
  </si>
  <si>
    <t>ESTALVI NET</t>
  </si>
  <si>
    <t>Estalvi net/ing. Ordinaris</t>
  </si>
  <si>
    <t>Capacitat de retorn</t>
  </si>
  <si>
    <t>ENDEUTAMENT MUNICIPAL</t>
  </si>
  <si>
    <t>AJUNTAMENT</t>
  </si>
  <si>
    <t>MUSEU</t>
  </si>
  <si>
    <t>TOTALS</t>
  </si>
  <si>
    <t>CÀNTIR</t>
  </si>
  <si>
    <t>AJUSTAMENTS</t>
  </si>
  <si>
    <t>CAPÍTOL I</t>
  </si>
  <si>
    <t>CAPÍTOL II</t>
  </si>
  <si>
    <t>CAPÍTOL III</t>
  </si>
  <si>
    <t>CAPÍTOL IV</t>
  </si>
  <si>
    <t>CAPÍTOL V</t>
  </si>
  <si>
    <t>110 % INGRESSOS</t>
  </si>
  <si>
    <t xml:space="preserve">CAPITAL PENDENT D'AMORTITZAR CRÈDITS </t>
  </si>
  <si>
    <t>LIQUIDACIÓ DEF. PIE 2008</t>
  </si>
  <si>
    <t>LIQUIDACIÓ DEF. PIE 2009</t>
  </si>
  <si>
    <t xml:space="preserve">CAPACITAT D'ENDEUTAMENT MUNICIPAL </t>
  </si>
  <si>
    <t>BANKIA (CAJA MADRID)</t>
  </si>
  <si>
    <t>BANC SABADELL (PCL)</t>
  </si>
  <si>
    <t>2015 PCL</t>
  </si>
  <si>
    <t>SANTANDER</t>
  </si>
  <si>
    <t>SANTANDER (BANESTO)</t>
  </si>
  <si>
    <t>LA CAIXA</t>
  </si>
  <si>
    <t>Deute viu</t>
  </si>
  <si>
    <t>L020054/2016</t>
  </si>
  <si>
    <t>PRÉSTEC 2017</t>
  </si>
  <si>
    <t>Caixa de crèdit local (import anual 2017)</t>
  </si>
  <si>
    <t>BBVA (REFINANÇAMENT CATALUNYA)</t>
  </si>
  <si>
    <t>BBVA (PCL)</t>
  </si>
  <si>
    <t>BANC DE SABADELL 2016 (PCL)</t>
  </si>
  <si>
    <t>2016 PCL</t>
  </si>
  <si>
    <t>ESTALVI NET a 31/12/2016</t>
  </si>
  <si>
    <t>Ingressos corrents 31/12/2016 - Drets reconeguts nets</t>
  </si>
  <si>
    <t>Despeses corrents 31/12/2016 - Obligacions reconegudes</t>
  </si>
  <si>
    <t>INGRESSOS CORRENTS CONSOLIDATS 2016</t>
  </si>
  <si>
    <t>CAPITAL PENDENT A 31/12/2017:</t>
  </si>
  <si>
    <t>Previsió endeutament a 31/12/2017 un cop amortitzat anticipadament 1.548.629 Eur. del romanent</t>
  </si>
  <si>
    <t>RATI D'ENDEUTAMENT SOBRE INGRESSOS ORDINARIS 2016</t>
  </si>
  <si>
    <t>RATI D'ENDEUTAMENT SOBRE INGRESSOS ORDINARIS 2016 (sense PIE)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</si>
</sst>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_-* #,##0\ _P_t_s_-;\-* #,##0\ _P_t_s_-;_-* &quot;-&quot;\ _P_t_s_-;_-@_-"/>
    <numFmt numFmtId="167" formatCode="#,##0.000"/>
    <numFmt numFmtId="168" formatCode="_-* #,##0.00\ _p_t_a_-;\-* #,##0.00\ _p_t_a_-;_-* &quot;-&quot;\ _p_t_a_-;_-@_-"/>
    <numFmt numFmtId="169" formatCode="_-* #,##0.00\ _P_t_s_-;\-* #,##0.00\ _P_t_s_-;_-* &quot;-&quot;\ _P_t_s_-;_-@_-"/>
    <numFmt numFmtId="170" formatCode="0.000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8"/>
      <name val="Arial"/>
      <family val="2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66" fontId="4" fillId="0" borderId="0" xfId="1" applyFont="1" applyFill="1" applyAlignment="1"/>
    <xf numFmtId="166" fontId="4" fillId="0" borderId="0" xfId="1" applyFont="1" applyFill="1"/>
    <xf numFmtId="0" fontId="5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66" fontId="4" fillId="0" borderId="1" xfId="1" applyFont="1" applyFill="1" applyBorder="1"/>
    <xf numFmtId="168" fontId="4" fillId="0" borderId="0" xfId="1" applyNumberFormat="1" applyFont="1" applyFill="1"/>
    <xf numFmtId="1" fontId="4" fillId="0" borderId="0" xfId="0" applyNumberFormat="1" applyFont="1" applyFill="1" applyAlignment="1">
      <alignment horizontal="center"/>
    </xf>
    <xf numFmtId="170" fontId="4" fillId="0" borderId="0" xfId="0" applyNumberFormat="1" applyFont="1" applyFill="1" applyAlignment="1">
      <alignment horizont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166" fontId="4" fillId="0" borderId="1" xfId="1" applyFont="1" applyFill="1" applyBorder="1" applyAlignment="1">
      <alignment horizont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4" fontId="4" fillId="0" borderId="2" xfId="1" applyNumberFormat="1" applyFont="1" applyFill="1" applyBorder="1"/>
    <xf numFmtId="1" fontId="4" fillId="0" borderId="2" xfId="0" applyNumberFormat="1" applyFont="1" applyFill="1" applyBorder="1" applyAlignment="1">
      <alignment horizontal="center"/>
    </xf>
    <xf numFmtId="4" fontId="4" fillId="0" borderId="2" xfId="1" applyNumberFormat="1" applyFont="1" applyFill="1" applyBorder="1" applyAlignment="1">
      <alignment horizontal="center"/>
    </xf>
    <xf numFmtId="166" fontId="4" fillId="0" borderId="1" xfId="1" applyFont="1" applyFill="1" applyBorder="1" applyAlignment="1">
      <alignment horizontal="center"/>
    </xf>
    <xf numFmtId="169" fontId="4" fillId="0" borderId="0" xfId="1" applyNumberFormat="1" applyFont="1" applyFill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169" fontId="5" fillId="0" borderId="0" xfId="1" applyNumberFormat="1" applyFont="1" applyFill="1" applyAlignment="1">
      <alignment horizontal="center"/>
    </xf>
    <xf numFmtId="167" fontId="4" fillId="0" borderId="2" xfId="0" applyNumberFormat="1" applyFont="1" applyFill="1" applyBorder="1" applyAlignment="1">
      <alignment horizontal="center"/>
    </xf>
    <xf numFmtId="4" fontId="4" fillId="2" borderId="11" xfId="0" applyNumberFormat="1" applyFont="1" applyFill="1" applyBorder="1"/>
    <xf numFmtId="0" fontId="4" fillId="2" borderId="13" xfId="0" applyFont="1" applyFill="1" applyBorder="1"/>
    <xf numFmtId="0" fontId="4" fillId="0" borderId="0" xfId="0" applyFont="1" applyFill="1" applyBorder="1"/>
    <xf numFmtId="14" fontId="5" fillId="3" borderId="0" xfId="1" applyNumberFormat="1" applyFont="1" applyFill="1" applyAlignment="1">
      <alignment horizontal="center"/>
    </xf>
    <xf numFmtId="166" fontId="5" fillId="3" borderId="0" xfId="1" applyFont="1" applyFill="1" applyAlignment="1">
      <alignment horizontal="center"/>
    </xf>
    <xf numFmtId="169" fontId="5" fillId="3" borderId="0" xfId="1" applyNumberFormat="1" applyFont="1" applyFill="1" applyAlignment="1">
      <alignment horizontal="center"/>
    </xf>
    <xf numFmtId="14" fontId="4" fillId="0" borderId="2" xfId="0" applyNumberFormat="1" applyFont="1" applyFill="1" applyBorder="1"/>
    <xf numFmtId="0" fontId="4" fillId="4" borderId="1" xfId="0" applyFont="1" applyFill="1" applyBorder="1"/>
    <xf numFmtId="4" fontId="4" fillId="4" borderId="1" xfId="0" applyNumberFormat="1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1" fontId="4" fillId="4" borderId="2" xfId="1" applyNumberFormat="1" applyFont="1" applyFill="1" applyBorder="1" applyAlignment="1">
      <alignment horizontal="center"/>
    </xf>
    <xf numFmtId="167" fontId="4" fillId="4" borderId="2" xfId="0" applyNumberFormat="1" applyFont="1" applyFill="1" applyBorder="1" applyAlignment="1">
      <alignment horizontal="center"/>
    </xf>
    <xf numFmtId="4" fontId="4" fillId="4" borderId="2" xfId="1" applyNumberFormat="1" applyFont="1" applyFill="1" applyBorder="1"/>
    <xf numFmtId="4" fontId="4" fillId="4" borderId="2" xfId="1" applyNumberFormat="1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1" xfId="0" applyFont="1" applyFill="1" applyBorder="1"/>
    <xf numFmtId="4" fontId="5" fillId="2" borderId="14" xfId="0" applyNumberFormat="1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4" fontId="4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" fontId="4" fillId="6" borderId="2" xfId="1" applyNumberFormat="1" applyFont="1" applyFill="1" applyBorder="1" applyAlignment="1">
      <alignment horizontal="center"/>
    </xf>
    <xf numFmtId="167" fontId="4" fillId="6" borderId="2" xfId="0" applyNumberFormat="1" applyFont="1" applyFill="1" applyBorder="1" applyAlignment="1">
      <alignment horizontal="center"/>
    </xf>
    <xf numFmtId="4" fontId="4" fillId="6" borderId="2" xfId="1" applyNumberFormat="1" applyFont="1" applyFill="1" applyBorder="1"/>
    <xf numFmtId="4" fontId="4" fillId="6" borderId="2" xfId="1" applyNumberFormat="1" applyFont="1" applyFill="1" applyBorder="1" applyAlignment="1">
      <alignment horizontal="center"/>
    </xf>
    <xf numFmtId="0" fontId="3" fillId="0" borderId="0" xfId="3" applyFont="1"/>
    <xf numFmtId="0" fontId="2" fillId="0" borderId="0" xfId="3"/>
    <xf numFmtId="164" fontId="0" fillId="0" borderId="0" xfId="2" applyFont="1"/>
    <xf numFmtId="0" fontId="3" fillId="0" borderId="0" xfId="3" applyFont="1" applyFill="1"/>
    <xf numFmtId="0" fontId="3" fillId="0" borderId="3" xfId="3" applyFont="1" applyBorder="1"/>
    <xf numFmtId="0" fontId="2" fillId="0" borderId="4" xfId="3" applyBorder="1"/>
    <xf numFmtId="4" fontId="0" fillId="0" borderId="5" xfId="2" applyNumberFormat="1" applyFont="1" applyBorder="1"/>
    <xf numFmtId="0" fontId="2" fillId="0" borderId="6" xfId="3" applyBorder="1"/>
    <xf numFmtId="0" fontId="2" fillId="0" borderId="0" xfId="3" applyBorder="1"/>
    <xf numFmtId="4" fontId="0" fillId="0" borderId="7" xfId="2" applyNumberFormat="1" applyFont="1" applyBorder="1"/>
    <xf numFmtId="0" fontId="3" fillId="0" borderId="8" xfId="3" applyFont="1" applyBorder="1"/>
    <xf numFmtId="0" fontId="3" fillId="0" borderId="9" xfId="3" applyFont="1" applyBorder="1"/>
    <xf numFmtId="4" fontId="3" fillId="0" borderId="10" xfId="2" applyNumberFormat="1" applyFont="1" applyBorder="1"/>
    <xf numFmtId="4" fontId="2" fillId="0" borderId="0" xfId="3" applyNumberFormat="1"/>
    <xf numFmtId="4" fontId="0" fillId="0" borderId="0" xfId="2" applyNumberFormat="1" applyFont="1"/>
    <xf numFmtId="0" fontId="2" fillId="0" borderId="0" xfId="3" applyFill="1" applyBorder="1"/>
    <xf numFmtId="0" fontId="2" fillId="0" borderId="11" xfId="3" applyFont="1" applyBorder="1"/>
    <xf numFmtId="0" fontId="2" fillId="0" borderId="12" xfId="3" applyBorder="1"/>
    <xf numFmtId="4" fontId="0" fillId="0" borderId="13" xfId="2" applyNumberFormat="1" applyFont="1" applyBorder="1"/>
    <xf numFmtId="168" fontId="2" fillId="0" borderId="0" xfId="3" applyNumberFormat="1"/>
    <xf numFmtId="4" fontId="0" fillId="0" borderId="0" xfId="2" applyNumberFormat="1" applyFont="1" applyBorder="1"/>
    <xf numFmtId="0" fontId="2" fillId="0" borderId="11" xfId="3" applyBorder="1"/>
    <xf numFmtId="0" fontId="3" fillId="0" borderId="11" xfId="3" applyFont="1" applyBorder="1"/>
    <xf numFmtId="0" fontId="3" fillId="0" borderId="12" xfId="3" applyFont="1" applyBorder="1"/>
    <xf numFmtId="4" fontId="3" fillId="0" borderId="13" xfId="2" applyNumberFormat="1" applyFont="1" applyBorder="1"/>
    <xf numFmtId="10" fontId="3" fillId="0" borderId="13" xfId="4" applyNumberFormat="1" applyFont="1" applyFill="1" applyBorder="1"/>
    <xf numFmtId="10" fontId="3" fillId="0" borderId="13" xfId="4" applyNumberFormat="1" applyFont="1" applyBorder="1"/>
    <xf numFmtId="10" fontId="2" fillId="0" borderId="0" xfId="3" applyNumberFormat="1"/>
    <xf numFmtId="0" fontId="3" fillId="0" borderId="0" xfId="3" applyFont="1" applyBorder="1"/>
    <xf numFmtId="10" fontId="3" fillId="0" borderId="0" xfId="4" applyNumberFormat="1" applyFont="1" applyBorder="1"/>
    <xf numFmtId="0" fontId="12" fillId="0" borderId="0" xfId="3" applyFont="1" applyAlignment="1">
      <alignment horizontal="left"/>
    </xf>
    <xf numFmtId="3" fontId="2" fillId="0" borderId="0" xfId="3" applyNumberFormat="1" applyAlignment="1">
      <alignment horizontal="left"/>
    </xf>
    <xf numFmtId="0" fontId="2" fillId="0" borderId="0" xfId="3" applyAlignment="1">
      <alignment horizontal="left"/>
    </xf>
    <xf numFmtId="0" fontId="13" fillId="0" borderId="0" xfId="3" applyFont="1"/>
    <xf numFmtId="3" fontId="13" fillId="0" borderId="0" xfId="3" applyNumberFormat="1" applyFont="1"/>
    <xf numFmtId="3" fontId="8" fillId="0" borderId="0" xfId="3" applyNumberFormat="1" applyFont="1"/>
    <xf numFmtId="0" fontId="8" fillId="0" borderId="0" xfId="3" applyFont="1"/>
    <xf numFmtId="0" fontId="8" fillId="0" borderId="19" xfId="3" applyFont="1" applyBorder="1"/>
    <xf numFmtId="3" fontId="13" fillId="0" borderId="19" xfId="3" applyNumberFormat="1" applyFont="1" applyBorder="1" applyAlignment="1">
      <alignment horizontal="center"/>
    </xf>
    <xf numFmtId="0" fontId="8" fillId="0" borderId="20" xfId="3" applyFont="1" applyBorder="1"/>
    <xf numFmtId="3" fontId="13" fillId="0" borderId="20" xfId="3" applyNumberFormat="1" applyFont="1" applyBorder="1" applyAlignment="1">
      <alignment horizontal="center"/>
    </xf>
    <xf numFmtId="0" fontId="8" fillId="0" borderId="21" xfId="3" applyFont="1" applyBorder="1"/>
    <xf numFmtId="4" fontId="8" fillId="0" borderId="15" xfId="2" applyNumberFormat="1" applyFont="1" applyFill="1" applyBorder="1"/>
    <xf numFmtId="0" fontId="8" fillId="0" borderId="22" xfId="3" applyFont="1" applyBorder="1"/>
    <xf numFmtId="4" fontId="8" fillId="0" borderId="16" xfId="2" applyNumberFormat="1" applyFont="1" applyFill="1" applyBorder="1"/>
    <xf numFmtId="0" fontId="8" fillId="0" borderId="23" xfId="3" applyFont="1" applyBorder="1"/>
    <xf numFmtId="4" fontId="8" fillId="0" borderId="20" xfId="3" applyNumberFormat="1" applyFont="1" applyFill="1" applyBorder="1" applyAlignment="1">
      <alignment horizontal="center"/>
    </xf>
    <xf numFmtId="4" fontId="8" fillId="0" borderId="24" xfId="2" applyNumberFormat="1" applyFont="1" applyFill="1" applyBorder="1"/>
    <xf numFmtId="4" fontId="8" fillId="0" borderId="20" xfId="3" applyNumberFormat="1" applyFont="1" applyFill="1" applyBorder="1" applyAlignment="1">
      <alignment horizontal="right"/>
    </xf>
    <xf numFmtId="0" fontId="13" fillId="0" borderId="11" xfId="3" applyFont="1" applyBorder="1"/>
    <xf numFmtId="4" fontId="13" fillId="0" borderId="14" xfId="3" applyNumberFormat="1" applyFont="1" applyBorder="1" applyAlignment="1">
      <alignment horizontal="right"/>
    </xf>
    <xf numFmtId="3" fontId="13" fillId="0" borderId="18" xfId="3" applyNumberFormat="1" applyFont="1" applyBorder="1"/>
    <xf numFmtId="3" fontId="13" fillId="0" borderId="2" xfId="3" applyNumberFormat="1" applyFont="1" applyBorder="1"/>
    <xf numFmtId="4" fontId="13" fillId="0" borderId="17" xfId="3" applyNumberFormat="1" applyFont="1" applyBorder="1"/>
    <xf numFmtId="4" fontId="8" fillId="0" borderId="0" xfId="3" applyNumberFormat="1" applyFont="1"/>
    <xf numFmtId="4" fontId="13" fillId="0" borderId="0" xfId="3" applyNumberFormat="1" applyFont="1" applyBorder="1" applyAlignment="1">
      <alignment horizontal="left"/>
    </xf>
    <xf numFmtId="3" fontId="8" fillId="0" borderId="0" xfId="3" applyNumberFormat="1" applyFont="1" applyBorder="1"/>
    <xf numFmtId="10" fontId="8" fillId="0" borderId="0" xfId="3" applyNumberFormat="1" applyFont="1"/>
    <xf numFmtId="0" fontId="2" fillId="0" borderId="0" xfId="3" applyFont="1"/>
    <xf numFmtId="3" fontId="13" fillId="0" borderId="25" xfId="3" applyNumberFormat="1" applyFont="1" applyFill="1" applyBorder="1"/>
    <xf numFmtId="3" fontId="13" fillId="0" borderId="26" xfId="3" applyNumberFormat="1" applyFont="1" applyFill="1" applyBorder="1"/>
    <xf numFmtId="3" fontId="8" fillId="0" borderId="27" xfId="3" applyNumberFormat="1" applyFont="1" applyFill="1" applyBorder="1"/>
    <xf numFmtId="0" fontId="13" fillId="0" borderId="28" xfId="3" applyFont="1" applyFill="1" applyBorder="1"/>
    <xf numFmtId="3" fontId="13" fillId="0" borderId="29" xfId="3" applyNumberFormat="1" applyFont="1" applyFill="1" applyBorder="1"/>
    <xf numFmtId="4" fontId="8" fillId="0" borderId="30" xfId="3" applyNumberFormat="1" applyFont="1" applyFill="1" applyBorder="1"/>
    <xf numFmtId="0" fontId="13" fillId="0" borderId="25" xfId="3" applyFont="1" applyFill="1" applyBorder="1"/>
    <xf numFmtId="0" fontId="8" fillId="0" borderId="31" xfId="3" applyFont="1" applyFill="1" applyBorder="1"/>
    <xf numFmtId="3" fontId="13" fillId="0" borderId="32" xfId="3" applyNumberFormat="1" applyFont="1" applyFill="1" applyBorder="1"/>
    <xf numFmtId="3" fontId="8" fillId="0" borderId="32" xfId="3" applyNumberFormat="1" applyFont="1" applyFill="1" applyBorder="1"/>
    <xf numFmtId="4" fontId="13" fillId="0" borderId="33" xfId="3" applyNumberFormat="1" applyFont="1" applyFill="1" applyBorder="1"/>
    <xf numFmtId="0" fontId="8" fillId="0" borderId="0" xfId="3" applyFont="1" applyFill="1"/>
    <xf numFmtId="3" fontId="8" fillId="0" borderId="0" xfId="3" applyNumberFormat="1" applyFont="1" applyFill="1"/>
    <xf numFmtId="0" fontId="13" fillId="0" borderId="0" xfId="3" applyFont="1" applyFill="1" applyBorder="1" applyAlignment="1"/>
    <xf numFmtId="0" fontId="8" fillId="0" borderId="0" xfId="3" applyFont="1" applyFill="1" applyBorder="1"/>
    <xf numFmtId="3" fontId="13" fillId="0" borderId="0" xfId="3" applyNumberFormat="1" applyFont="1" applyFill="1" applyBorder="1" applyAlignment="1">
      <alignment horizontal="left"/>
    </xf>
    <xf numFmtId="3" fontId="13" fillId="0" borderId="0" xfId="3" applyNumberFormat="1" applyFont="1" applyFill="1" applyBorder="1" applyAlignment="1">
      <alignment horizontal="right"/>
    </xf>
    <xf numFmtId="3" fontId="8" fillId="0" borderId="0" xfId="3" applyNumberFormat="1" applyFont="1" applyFill="1" applyBorder="1"/>
    <xf numFmtId="0" fontId="13" fillId="0" borderId="0" xfId="3" applyFont="1" applyFill="1"/>
    <xf numFmtId="10" fontId="13" fillId="0" borderId="0" xfId="4" applyNumberFormat="1" applyFont="1" applyFill="1"/>
    <xf numFmtId="0" fontId="13" fillId="0" borderId="11" xfId="3" applyFont="1" applyFill="1" applyBorder="1"/>
    <xf numFmtId="0" fontId="13" fillId="0" borderId="12" xfId="3" applyFont="1" applyFill="1" applyBorder="1"/>
    <xf numFmtId="10" fontId="13" fillId="0" borderId="13" xfId="4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>
      <alignment horizontal="center"/>
    </xf>
    <xf numFmtId="14" fontId="4" fillId="7" borderId="2" xfId="0" applyNumberFormat="1" applyFont="1" applyFill="1" applyBorder="1" applyAlignment="1">
      <alignment horizontal="center"/>
    </xf>
    <xf numFmtId="1" fontId="4" fillId="7" borderId="2" xfId="1" applyNumberFormat="1" applyFont="1" applyFill="1" applyBorder="1" applyAlignment="1">
      <alignment horizontal="center"/>
    </xf>
    <xf numFmtId="167" fontId="4" fillId="7" borderId="2" xfId="0" applyNumberFormat="1" applyFont="1" applyFill="1" applyBorder="1" applyAlignment="1">
      <alignment horizontal="center"/>
    </xf>
    <xf numFmtId="4" fontId="4" fillId="7" borderId="2" xfId="1" applyNumberFormat="1" applyFont="1" applyFill="1" applyBorder="1"/>
    <xf numFmtId="4" fontId="4" fillId="7" borderId="2" xfId="1" applyNumberFormat="1" applyFont="1" applyFill="1" applyBorder="1" applyAlignment="1">
      <alignment horizontal="center"/>
    </xf>
    <xf numFmtId="4" fontId="0" fillId="0" borderId="13" xfId="2" applyNumberFormat="1" applyFont="1" applyFill="1" applyBorder="1"/>
    <xf numFmtId="0" fontId="13" fillId="5" borderId="34" xfId="3" applyFont="1" applyFill="1" applyBorder="1"/>
    <xf numFmtId="3" fontId="13" fillId="5" borderId="35" xfId="3" applyNumberFormat="1" applyFont="1" applyFill="1" applyBorder="1"/>
    <xf numFmtId="3" fontId="8" fillId="5" borderId="36" xfId="3" applyNumberFormat="1" applyFont="1" applyFill="1" applyBorder="1"/>
    <xf numFmtId="4" fontId="13" fillId="5" borderId="30" xfId="3" applyNumberFormat="1" applyFont="1" applyFill="1" applyBorder="1"/>
    <xf numFmtId="4" fontId="4" fillId="0" borderId="0" xfId="0" applyNumberFormat="1" applyFont="1" applyFill="1" applyBorder="1"/>
  </cellXfs>
  <cellStyles count="5">
    <cellStyle name="Millares [0]" xfId="1" builtinId="6"/>
    <cellStyle name="Millares [0]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opLeftCell="A22" workbookViewId="0">
      <selection activeCell="E63" sqref="E63"/>
    </sheetView>
  </sheetViews>
  <sheetFormatPr baseColWidth="10" defaultRowHeight="12.75" x14ac:dyDescent="0.2"/>
  <cols>
    <col min="1" max="1" width="11" style="64" customWidth="1"/>
    <col min="2" max="2" width="19.85546875" style="64" customWidth="1"/>
    <col min="3" max="3" width="27.85546875" style="64" customWidth="1"/>
    <col min="4" max="4" width="13.140625" style="64" customWidth="1"/>
    <col min="5" max="5" width="12.42578125" style="64" bestFit="1" customWidth="1"/>
    <col min="6" max="6" width="6.140625" style="64" customWidth="1"/>
    <col min="7" max="8" width="11.42578125" style="64"/>
    <col min="9" max="9" width="35.7109375" style="64" customWidth="1"/>
    <col min="10" max="16384" width="11.42578125" style="64"/>
  </cols>
  <sheetData>
    <row r="1" spans="1:10" x14ac:dyDescent="0.2">
      <c r="A1" s="63" t="s">
        <v>89</v>
      </c>
      <c r="D1" s="65"/>
      <c r="F1" s="66"/>
    </row>
    <row r="2" spans="1:10" ht="13.5" thickBot="1" x14ac:dyDescent="0.25">
      <c r="A2" s="63" t="s">
        <v>37</v>
      </c>
      <c r="D2" s="65"/>
      <c r="G2" s="63" t="s">
        <v>38</v>
      </c>
    </row>
    <row r="3" spans="1:10" x14ac:dyDescent="0.2">
      <c r="A3" s="67" t="s">
        <v>90</v>
      </c>
      <c r="B3" s="68"/>
      <c r="C3" s="68"/>
      <c r="D3" s="69"/>
      <c r="G3" s="67" t="s">
        <v>90</v>
      </c>
      <c r="H3" s="68"/>
      <c r="I3" s="68"/>
      <c r="J3" s="69"/>
    </row>
    <row r="4" spans="1:10" x14ac:dyDescent="0.2">
      <c r="A4" s="70"/>
      <c r="B4" s="71"/>
      <c r="C4" s="71"/>
      <c r="D4" s="72"/>
      <c r="G4" s="70"/>
      <c r="H4" s="71"/>
      <c r="I4" s="71"/>
      <c r="J4" s="72"/>
    </row>
    <row r="5" spans="1:10" x14ac:dyDescent="0.2">
      <c r="A5" s="70" t="s">
        <v>39</v>
      </c>
      <c r="B5" s="71" t="s">
        <v>40</v>
      </c>
      <c r="C5" s="71"/>
      <c r="D5" s="72">
        <v>7983741.0099999998</v>
      </c>
      <c r="G5" s="70" t="s">
        <v>39</v>
      </c>
      <c r="H5" s="71" t="s">
        <v>40</v>
      </c>
      <c r="I5" s="71"/>
      <c r="J5" s="72">
        <v>0</v>
      </c>
    </row>
    <row r="6" spans="1:10" x14ac:dyDescent="0.2">
      <c r="A6" s="70" t="s">
        <v>41</v>
      </c>
      <c r="B6" s="71" t="s">
        <v>42</v>
      </c>
      <c r="C6" s="71"/>
      <c r="D6" s="72">
        <v>266716.3</v>
      </c>
      <c r="G6" s="70" t="s">
        <v>41</v>
      </c>
      <c r="H6" s="71" t="s">
        <v>42</v>
      </c>
      <c r="I6" s="71"/>
      <c r="J6" s="72">
        <v>0</v>
      </c>
    </row>
    <row r="7" spans="1:10" x14ac:dyDescent="0.2">
      <c r="A7" s="70" t="s">
        <v>43</v>
      </c>
      <c r="B7" s="71" t="s">
        <v>44</v>
      </c>
      <c r="C7" s="71"/>
      <c r="D7" s="72">
        <v>2238426.31</v>
      </c>
      <c r="G7" s="70" t="s">
        <v>43</v>
      </c>
      <c r="H7" s="71" t="s">
        <v>44</v>
      </c>
      <c r="I7" s="71"/>
      <c r="J7" s="72">
        <v>125213.48</v>
      </c>
    </row>
    <row r="8" spans="1:10" x14ac:dyDescent="0.2">
      <c r="A8" s="70" t="s">
        <v>45</v>
      </c>
      <c r="B8" s="71" t="s">
        <v>46</v>
      </c>
      <c r="C8" s="71"/>
      <c r="D8" s="72">
        <v>3773939.68</v>
      </c>
      <c r="G8" s="70" t="s">
        <v>45</v>
      </c>
      <c r="H8" s="71" t="s">
        <v>46</v>
      </c>
      <c r="I8" s="71"/>
      <c r="J8" s="72">
        <v>190605</v>
      </c>
    </row>
    <row r="9" spans="1:10" x14ac:dyDescent="0.2">
      <c r="A9" s="70" t="s">
        <v>47</v>
      </c>
      <c r="B9" s="71" t="s">
        <v>48</v>
      </c>
      <c r="C9" s="71"/>
      <c r="D9" s="72">
        <v>13409.24</v>
      </c>
      <c r="G9" s="70" t="s">
        <v>47</v>
      </c>
      <c r="H9" s="71" t="s">
        <v>48</v>
      </c>
      <c r="I9" s="71"/>
      <c r="J9" s="72">
        <v>0.36</v>
      </c>
    </row>
    <row r="10" spans="1:10" ht="13.5" thickBot="1" x14ac:dyDescent="0.25">
      <c r="A10" s="73" t="s">
        <v>49</v>
      </c>
      <c r="B10" s="74"/>
      <c r="C10" s="74"/>
      <c r="D10" s="75">
        <v>14276232.539999999</v>
      </c>
      <c r="F10" s="76"/>
      <c r="G10" s="73" t="s">
        <v>49</v>
      </c>
      <c r="H10" s="74"/>
      <c r="I10" s="74"/>
      <c r="J10" s="75">
        <v>315818.83999999997</v>
      </c>
    </row>
    <row r="11" spans="1:10" ht="13.5" thickBot="1" x14ac:dyDescent="0.25">
      <c r="D11" s="77"/>
      <c r="J11" s="77"/>
    </row>
    <row r="12" spans="1:10" x14ac:dyDescent="0.2">
      <c r="A12" s="67" t="s">
        <v>91</v>
      </c>
      <c r="B12" s="68"/>
      <c r="C12" s="68"/>
      <c r="D12" s="69"/>
      <c r="G12" s="67" t="s">
        <v>91</v>
      </c>
      <c r="H12" s="68"/>
      <c r="I12" s="68"/>
      <c r="J12" s="69"/>
    </row>
    <row r="13" spans="1:10" x14ac:dyDescent="0.2">
      <c r="A13" s="70"/>
      <c r="B13" s="71"/>
      <c r="C13" s="71"/>
      <c r="D13" s="72"/>
      <c r="G13" s="70"/>
      <c r="H13" s="71"/>
      <c r="I13" s="71"/>
      <c r="J13" s="72"/>
    </row>
    <row r="14" spans="1:10" x14ac:dyDescent="0.2">
      <c r="A14" s="70" t="s">
        <v>39</v>
      </c>
      <c r="B14" s="71" t="s">
        <v>50</v>
      </c>
      <c r="C14" s="71"/>
      <c r="D14" s="72">
        <v>4818734.49</v>
      </c>
      <c r="G14" s="70" t="s">
        <v>39</v>
      </c>
      <c r="H14" s="71" t="s">
        <v>50</v>
      </c>
      <c r="I14" s="71"/>
      <c r="J14" s="72">
        <v>144732.69</v>
      </c>
    </row>
    <row r="15" spans="1:10" x14ac:dyDescent="0.2">
      <c r="A15" s="70" t="s">
        <v>41</v>
      </c>
      <c r="B15" s="71" t="s">
        <v>51</v>
      </c>
      <c r="C15" s="71"/>
      <c r="D15" s="72">
        <v>5653291.3300000001</v>
      </c>
      <c r="G15" s="70" t="s">
        <v>41</v>
      </c>
      <c r="H15" s="71" t="s">
        <v>51</v>
      </c>
      <c r="I15" s="71"/>
      <c r="J15" s="72">
        <v>155937.21</v>
      </c>
    </row>
    <row r="16" spans="1:10" x14ac:dyDescent="0.2">
      <c r="A16" s="70" t="s">
        <v>45</v>
      </c>
      <c r="B16" s="71" t="s">
        <v>46</v>
      </c>
      <c r="C16" s="71"/>
      <c r="D16" s="72">
        <v>510585.21</v>
      </c>
      <c r="G16" s="70" t="s">
        <v>45</v>
      </c>
      <c r="H16" s="71" t="s">
        <v>46</v>
      </c>
      <c r="I16" s="71"/>
      <c r="J16" s="72">
        <v>962.1</v>
      </c>
    </row>
    <row r="17" spans="1:10" x14ac:dyDescent="0.2">
      <c r="A17" s="70"/>
      <c r="B17" s="78"/>
      <c r="C17" s="71"/>
      <c r="D17" s="72"/>
      <c r="G17" s="70"/>
      <c r="H17" s="78"/>
      <c r="I17" s="71"/>
      <c r="J17" s="72"/>
    </row>
    <row r="18" spans="1:10" ht="13.5" thickBot="1" x14ac:dyDescent="0.25">
      <c r="A18" s="73" t="s">
        <v>52</v>
      </c>
      <c r="B18" s="74"/>
      <c r="C18" s="74"/>
      <c r="D18" s="75">
        <v>10982611.030000001</v>
      </c>
      <c r="G18" s="73" t="s">
        <v>52</v>
      </c>
      <c r="H18" s="74"/>
      <c r="I18" s="74"/>
      <c r="J18" s="75">
        <v>301632</v>
      </c>
    </row>
    <row r="19" spans="1:10" ht="13.5" thickBot="1" x14ac:dyDescent="0.25">
      <c r="D19" s="77"/>
      <c r="J19" s="77"/>
    </row>
    <row r="20" spans="1:10" ht="13.5" thickBot="1" x14ac:dyDescent="0.25">
      <c r="A20" s="79" t="s">
        <v>53</v>
      </c>
      <c r="B20" s="80"/>
      <c r="C20" s="80"/>
      <c r="D20" s="81">
        <v>41163.360000000001</v>
      </c>
      <c r="E20" s="82"/>
      <c r="G20" s="79" t="s">
        <v>53</v>
      </c>
      <c r="H20" s="80"/>
      <c r="I20" s="80"/>
      <c r="J20" s="81">
        <v>0</v>
      </c>
    </row>
    <row r="21" spans="1:10" ht="13.5" thickBot="1" x14ac:dyDescent="0.25">
      <c r="A21" s="71"/>
      <c r="B21" s="71"/>
      <c r="C21" s="71"/>
      <c r="D21" s="83"/>
      <c r="E21" s="82"/>
      <c r="G21" s="71"/>
      <c r="H21" s="71"/>
      <c r="I21" s="71"/>
      <c r="J21" s="83"/>
    </row>
    <row r="22" spans="1:10" ht="13.5" thickBot="1" x14ac:dyDescent="0.25">
      <c r="A22" s="84" t="s">
        <v>54</v>
      </c>
      <c r="B22" s="80"/>
      <c r="C22" s="80"/>
      <c r="D22" s="81">
        <v>3334784.8699999973</v>
      </c>
      <c r="E22" s="82"/>
      <c r="G22" s="84" t="s">
        <v>54</v>
      </c>
      <c r="H22" s="80"/>
      <c r="I22" s="80"/>
      <c r="J22" s="81">
        <v>14186.839999999967</v>
      </c>
    </row>
    <row r="23" spans="1:10" ht="13.5" thickBot="1" x14ac:dyDescent="0.25">
      <c r="D23" s="77"/>
      <c r="J23" s="77"/>
    </row>
    <row r="24" spans="1:10" ht="13.5" thickBot="1" x14ac:dyDescent="0.25">
      <c r="A24" s="84" t="s">
        <v>55</v>
      </c>
      <c r="B24" s="80"/>
      <c r="C24" s="80"/>
      <c r="D24" s="152">
        <v>880395.86452095292</v>
      </c>
      <c r="E24" s="82"/>
      <c r="G24" s="84" t="s">
        <v>55</v>
      </c>
      <c r="H24" s="80"/>
      <c r="I24" s="80"/>
      <c r="J24" s="81">
        <v>0</v>
      </c>
    </row>
    <row r="25" spans="1:10" ht="13.5" thickBot="1" x14ac:dyDescent="0.25">
      <c r="D25" s="77"/>
      <c r="J25" s="77"/>
    </row>
    <row r="26" spans="1:10" ht="13.5" thickBot="1" x14ac:dyDescent="0.25">
      <c r="A26" s="85" t="s">
        <v>56</v>
      </c>
      <c r="B26" s="86"/>
      <c r="C26" s="86"/>
      <c r="D26" s="87">
        <v>2454389.0054790443</v>
      </c>
      <c r="E26" s="82"/>
      <c r="G26" s="85" t="s">
        <v>56</v>
      </c>
      <c r="H26" s="86"/>
      <c r="I26" s="86"/>
      <c r="J26" s="87">
        <v>14186.839999999967</v>
      </c>
    </row>
    <row r="27" spans="1:10" x14ac:dyDescent="0.2">
      <c r="D27" s="65"/>
      <c r="J27" s="65"/>
    </row>
    <row r="28" spans="1:10" ht="13.5" thickBot="1" x14ac:dyDescent="0.25">
      <c r="F28" s="65"/>
    </row>
    <row r="29" spans="1:10" ht="13.5" thickBot="1" x14ac:dyDescent="0.25">
      <c r="B29" s="85" t="s">
        <v>57</v>
      </c>
      <c r="C29" s="86"/>
      <c r="D29" s="88">
        <v>0.17192133839247792</v>
      </c>
      <c r="H29" s="85" t="s">
        <v>57</v>
      </c>
      <c r="I29" s="86"/>
      <c r="J29" s="88">
        <v>4.4920815996917628E-2</v>
      </c>
    </row>
    <row r="30" spans="1:10" ht="13.5" thickBot="1" x14ac:dyDescent="0.25"/>
    <row r="31" spans="1:10" ht="13.5" thickBot="1" x14ac:dyDescent="0.25">
      <c r="B31" s="85" t="s">
        <v>58</v>
      </c>
      <c r="C31" s="86"/>
      <c r="D31" s="89">
        <v>0.1680762248217062</v>
      </c>
      <c r="F31" s="90"/>
      <c r="G31" s="71"/>
      <c r="H31" s="91"/>
      <c r="I31" s="91"/>
      <c r="J31" s="92"/>
    </row>
    <row r="34" spans="1:6" ht="23.25" x14ac:dyDescent="0.35">
      <c r="A34" s="93" t="s">
        <v>59</v>
      </c>
      <c r="B34" s="94"/>
      <c r="C34" s="94"/>
      <c r="D34" s="94"/>
      <c r="E34" s="94"/>
      <c r="F34" s="94"/>
    </row>
    <row r="35" spans="1:6" x14ac:dyDescent="0.2">
      <c r="A35" s="95"/>
      <c r="B35" s="94"/>
      <c r="C35" s="94"/>
      <c r="D35" s="94"/>
      <c r="E35" s="94"/>
      <c r="F35" s="94"/>
    </row>
    <row r="36" spans="1:6" x14ac:dyDescent="0.2">
      <c r="A36" s="96" t="s">
        <v>92</v>
      </c>
      <c r="B36" s="97"/>
      <c r="C36" s="97"/>
      <c r="D36" s="98"/>
      <c r="E36" s="98"/>
      <c r="F36" s="98"/>
    </row>
    <row r="37" spans="1:6" ht="13.5" thickBot="1" x14ac:dyDescent="0.25">
      <c r="A37" s="99"/>
      <c r="B37" s="98"/>
      <c r="C37" s="98"/>
      <c r="D37" s="98"/>
      <c r="E37" s="98"/>
      <c r="F37" s="98"/>
    </row>
    <row r="38" spans="1:6" x14ac:dyDescent="0.2">
      <c r="A38" s="100"/>
      <c r="B38" s="101" t="s">
        <v>60</v>
      </c>
      <c r="C38" s="101" t="s">
        <v>61</v>
      </c>
      <c r="D38" s="101"/>
      <c r="E38" s="101" t="s">
        <v>62</v>
      </c>
    </row>
    <row r="39" spans="1:6" ht="13.5" thickBot="1" x14ac:dyDescent="0.25">
      <c r="A39" s="102"/>
      <c r="B39" s="103"/>
      <c r="C39" s="103" t="s">
        <v>63</v>
      </c>
      <c r="D39" s="103" t="s">
        <v>64</v>
      </c>
      <c r="E39" s="103"/>
    </row>
    <row r="40" spans="1:6" x14ac:dyDescent="0.2">
      <c r="A40" s="104" t="s">
        <v>65</v>
      </c>
      <c r="B40" s="105">
        <v>7983741.0099999998</v>
      </c>
      <c r="C40" s="105"/>
      <c r="D40" s="105">
        <v>0</v>
      </c>
      <c r="E40" s="105">
        <v>7983741.0099999998</v>
      </c>
    </row>
    <row r="41" spans="1:6" x14ac:dyDescent="0.2">
      <c r="A41" s="106" t="s">
        <v>66</v>
      </c>
      <c r="B41" s="107">
        <v>266716.3</v>
      </c>
      <c r="C41" s="107"/>
      <c r="D41" s="107">
        <v>0</v>
      </c>
      <c r="E41" s="107">
        <v>266716.3</v>
      </c>
    </row>
    <row r="42" spans="1:6" x14ac:dyDescent="0.2">
      <c r="A42" s="106" t="s">
        <v>67</v>
      </c>
      <c r="B42" s="107">
        <v>2238426.31</v>
      </c>
      <c r="C42" s="107">
        <v>125213.48</v>
      </c>
      <c r="D42" s="107">
        <v>0</v>
      </c>
      <c r="E42" s="107">
        <v>2363639.79</v>
      </c>
    </row>
    <row r="43" spans="1:6" x14ac:dyDescent="0.2">
      <c r="A43" s="106" t="s">
        <v>68</v>
      </c>
      <c r="B43" s="107">
        <v>3773939.68</v>
      </c>
      <c r="C43" s="107">
        <v>190605</v>
      </c>
      <c r="D43" s="107">
        <v>-169000</v>
      </c>
      <c r="E43" s="107">
        <v>3795544.68</v>
      </c>
    </row>
    <row r="44" spans="1:6" x14ac:dyDescent="0.2">
      <c r="A44" s="106" t="s">
        <v>69</v>
      </c>
      <c r="B44" s="107">
        <v>13409.24</v>
      </c>
      <c r="C44" s="107">
        <v>0.36</v>
      </c>
      <c r="D44" s="107"/>
      <c r="E44" s="107">
        <v>13409.6</v>
      </c>
    </row>
    <row r="45" spans="1:6" ht="13.5" thickBot="1" x14ac:dyDescent="0.25">
      <c r="A45" s="108"/>
      <c r="B45" s="109"/>
      <c r="C45" s="109"/>
      <c r="D45" s="110"/>
      <c r="E45" s="111">
        <v>0</v>
      </c>
    </row>
    <row r="46" spans="1:6" ht="13.5" thickBot="1" x14ac:dyDescent="0.25">
      <c r="A46" s="112" t="s">
        <v>62</v>
      </c>
      <c r="B46" s="113">
        <v>14276232.539999999</v>
      </c>
      <c r="C46" s="113">
        <v>315818.83999999997</v>
      </c>
      <c r="D46" s="113">
        <v>-169000</v>
      </c>
      <c r="E46" s="113">
        <v>14423051.379999999</v>
      </c>
    </row>
    <row r="47" spans="1:6" x14ac:dyDescent="0.2">
      <c r="A47" s="99"/>
      <c r="B47" s="98"/>
      <c r="C47" s="98"/>
      <c r="D47" s="98"/>
      <c r="E47" s="98"/>
      <c r="F47" s="98"/>
    </row>
    <row r="48" spans="1:6" x14ac:dyDescent="0.2">
      <c r="A48" s="114" t="s">
        <v>70</v>
      </c>
      <c r="B48" s="115"/>
      <c r="C48" s="116">
        <v>15865356.517999999</v>
      </c>
      <c r="D48" s="99"/>
      <c r="E48" s="98"/>
      <c r="F48" s="98"/>
    </row>
    <row r="49" spans="1:7" ht="13.5" thickBot="1" x14ac:dyDescent="0.25">
      <c r="A49" s="99"/>
      <c r="B49" s="98"/>
      <c r="C49" s="98"/>
      <c r="D49" s="98"/>
      <c r="E49" s="98"/>
      <c r="F49" s="98"/>
    </row>
    <row r="50" spans="1:7" x14ac:dyDescent="0.2">
      <c r="A50" s="153" t="s">
        <v>93</v>
      </c>
      <c r="B50" s="154"/>
      <c r="C50" s="154"/>
      <c r="D50" s="155"/>
      <c r="E50" s="99"/>
      <c r="F50" s="98"/>
      <c r="G50" s="76"/>
    </row>
    <row r="51" spans="1:7" x14ac:dyDescent="0.2">
      <c r="A51" s="122"/>
      <c r="B51" s="123"/>
      <c r="C51" s="123"/>
      <c r="D51" s="124"/>
      <c r="E51" s="99"/>
      <c r="F51" s="98"/>
      <c r="G51" s="76"/>
    </row>
    <row r="52" spans="1:7" x14ac:dyDescent="0.2">
      <c r="A52" s="125" t="s">
        <v>71</v>
      </c>
      <c r="B52" s="126"/>
      <c r="C52" s="126"/>
      <c r="D52" s="156">
        <v>4166468.33</v>
      </c>
      <c r="E52" s="99" t="s">
        <v>94</v>
      </c>
      <c r="F52" s="98"/>
    </row>
    <row r="53" spans="1:7" x14ac:dyDescent="0.2">
      <c r="A53" s="128" t="s">
        <v>72</v>
      </c>
      <c r="B53" s="126"/>
      <c r="C53" s="126"/>
      <c r="D53" s="127">
        <v>53070.03</v>
      </c>
      <c r="E53" s="99"/>
      <c r="F53" s="98"/>
    </row>
    <row r="54" spans="1:7" x14ac:dyDescent="0.2">
      <c r="A54" s="128" t="s">
        <v>73</v>
      </c>
      <c r="B54" s="126"/>
      <c r="C54" s="126"/>
      <c r="D54" s="127">
        <v>150996.76</v>
      </c>
      <c r="E54" s="99"/>
      <c r="F54" s="98"/>
    </row>
    <row r="55" spans="1:7" x14ac:dyDescent="0.2">
      <c r="A55" s="128"/>
      <c r="B55" s="126"/>
      <c r="C55" s="126"/>
      <c r="D55" s="127"/>
      <c r="E55" s="99"/>
      <c r="F55" s="98"/>
    </row>
    <row r="56" spans="1:7" ht="13.5" thickBot="1" x14ac:dyDescent="0.25">
      <c r="A56" s="129"/>
      <c r="B56" s="130" t="s">
        <v>52</v>
      </c>
      <c r="C56" s="131"/>
      <c r="D56" s="132">
        <f>SUM(D52:D55)</f>
        <v>4370535.12</v>
      </c>
      <c r="E56" s="117"/>
      <c r="F56" s="98"/>
    </row>
    <row r="57" spans="1:7" x14ac:dyDescent="0.2">
      <c r="A57" s="133"/>
      <c r="B57" s="134"/>
      <c r="C57" s="134"/>
      <c r="D57" s="134"/>
      <c r="E57" s="98"/>
      <c r="F57" s="98"/>
    </row>
    <row r="58" spans="1:7" x14ac:dyDescent="0.2">
      <c r="A58" s="135" t="s">
        <v>74</v>
      </c>
      <c r="B58" s="136"/>
      <c r="C58" s="137"/>
      <c r="D58" s="138">
        <f>C48-D56</f>
        <v>11494821.397999998</v>
      </c>
      <c r="E58" s="118"/>
      <c r="F58" s="98"/>
    </row>
    <row r="59" spans="1:7" x14ac:dyDescent="0.2">
      <c r="A59" s="137"/>
      <c r="B59" s="139"/>
      <c r="C59" s="139"/>
      <c r="D59" s="139"/>
      <c r="E59" s="119"/>
      <c r="F59" s="98"/>
    </row>
    <row r="60" spans="1:7" x14ac:dyDescent="0.2">
      <c r="A60" s="140" t="s">
        <v>95</v>
      </c>
      <c r="B60" s="140"/>
      <c r="C60" s="140"/>
      <c r="D60" s="141">
        <f>D56/E46</f>
        <v>0.30302430497200383</v>
      </c>
      <c r="E60" s="99"/>
      <c r="F60" s="117"/>
    </row>
    <row r="61" spans="1:7" ht="13.5" thickBot="1" x14ac:dyDescent="0.25">
      <c r="A61" s="140"/>
      <c r="B61" s="140"/>
      <c r="C61" s="140"/>
      <c r="D61" s="141"/>
      <c r="E61" s="99"/>
      <c r="F61" s="117"/>
    </row>
    <row r="62" spans="1:7" ht="13.5" thickBot="1" x14ac:dyDescent="0.25">
      <c r="A62" s="142" t="s">
        <v>96</v>
      </c>
      <c r="B62" s="143"/>
      <c r="C62" s="143"/>
      <c r="D62" s="144">
        <f>D52/E46</f>
        <v>0.28887564914158964</v>
      </c>
      <c r="E62" s="120"/>
      <c r="F62" s="117"/>
    </row>
    <row r="63" spans="1:7" x14ac:dyDescent="0.2">
      <c r="A63" s="96"/>
      <c r="B63" s="96"/>
      <c r="D63" s="99"/>
      <c r="E63" s="99"/>
      <c r="F63" s="99"/>
    </row>
    <row r="64" spans="1:7" x14ac:dyDescent="0.2">
      <c r="A64" s="121"/>
      <c r="B64" s="121"/>
      <c r="C64" s="121"/>
      <c r="D64" s="121"/>
      <c r="E64" s="121"/>
      <c r="F64" s="121"/>
    </row>
    <row r="65" spans="1:6" x14ac:dyDescent="0.2">
      <c r="A65" s="121"/>
      <c r="B65" s="121"/>
      <c r="C65" s="121"/>
      <c r="D65" s="121"/>
      <c r="E65" s="121"/>
      <c r="F65" s="121"/>
    </row>
    <row r="66" spans="1:6" x14ac:dyDescent="0.2">
      <c r="A66" s="121"/>
      <c r="B66" s="121"/>
      <c r="C66" s="121"/>
      <c r="D66" s="121"/>
      <c r="E66" s="121"/>
      <c r="F66" s="121"/>
    </row>
    <row r="67" spans="1:6" x14ac:dyDescent="0.2">
      <c r="A67" s="121"/>
      <c r="B67" s="121"/>
      <c r="C67" s="121"/>
      <c r="D67" s="121"/>
      <c r="E67" s="121"/>
      <c r="F67" s="121"/>
    </row>
    <row r="68" spans="1:6" x14ac:dyDescent="0.2">
      <c r="A68" s="121"/>
      <c r="B68" s="121"/>
      <c r="C68" s="121"/>
      <c r="D68" s="121"/>
      <c r="E68" s="121"/>
      <c r="F68" s="121"/>
    </row>
    <row r="69" spans="1:6" x14ac:dyDescent="0.2">
      <c r="A69" s="121"/>
      <c r="B69" s="121"/>
      <c r="C69" s="121"/>
      <c r="D69" s="121"/>
      <c r="E69" s="121"/>
      <c r="F69" s="121"/>
    </row>
    <row r="70" spans="1:6" x14ac:dyDescent="0.2">
      <c r="A70" s="121"/>
      <c r="B70" s="121"/>
      <c r="C70" s="121"/>
      <c r="D70" s="121"/>
      <c r="E70" s="121"/>
      <c r="F70" s="121"/>
    </row>
    <row r="71" spans="1:6" x14ac:dyDescent="0.2">
      <c r="A71" s="121"/>
      <c r="B71" s="121"/>
      <c r="C71" s="121"/>
      <c r="D71" s="121"/>
      <c r="E71" s="121"/>
      <c r="F71" s="121"/>
    </row>
    <row r="72" spans="1:6" x14ac:dyDescent="0.2">
      <c r="A72" s="121"/>
      <c r="B72" s="121"/>
      <c r="C72" s="121"/>
      <c r="D72" s="121"/>
      <c r="E72" s="121"/>
      <c r="F72" s="121"/>
    </row>
    <row r="73" spans="1:6" x14ac:dyDescent="0.2">
      <c r="A73" s="121"/>
      <c r="B73" s="121"/>
      <c r="C73" s="121"/>
      <c r="D73" s="121"/>
      <c r="E73" s="121"/>
      <c r="F73" s="121"/>
    </row>
    <row r="74" spans="1:6" x14ac:dyDescent="0.2">
      <c r="A74" s="121"/>
      <c r="B74" s="121"/>
      <c r="C74" s="121"/>
      <c r="D74" s="121"/>
      <c r="E74" s="121"/>
      <c r="F74" s="121"/>
    </row>
    <row r="75" spans="1:6" x14ac:dyDescent="0.2">
      <c r="A75" s="121"/>
      <c r="B75" s="121"/>
      <c r="C75" s="121"/>
      <c r="D75" s="121"/>
      <c r="E75" s="121"/>
      <c r="F75" s="121"/>
    </row>
    <row r="76" spans="1:6" x14ac:dyDescent="0.2">
      <c r="A76" s="121"/>
      <c r="B76" s="121"/>
      <c r="C76" s="121"/>
      <c r="D76" s="121"/>
      <c r="E76" s="121"/>
      <c r="F76" s="121"/>
    </row>
    <row r="77" spans="1:6" x14ac:dyDescent="0.2">
      <c r="A77" s="121"/>
      <c r="B77" s="121"/>
      <c r="C77" s="121"/>
      <c r="D77" s="121"/>
      <c r="E77" s="121"/>
      <c r="F77" s="121"/>
    </row>
    <row r="78" spans="1:6" x14ac:dyDescent="0.2">
      <c r="A78" s="121"/>
      <c r="B78" s="121"/>
      <c r="C78" s="121"/>
      <c r="D78" s="121"/>
      <c r="E78" s="121"/>
      <c r="F78" s="121"/>
    </row>
    <row r="79" spans="1:6" x14ac:dyDescent="0.2">
      <c r="A79" s="121"/>
      <c r="B79" s="121"/>
      <c r="C79" s="121"/>
      <c r="D79" s="121"/>
      <c r="E79" s="121"/>
      <c r="F79" s="121"/>
    </row>
    <row r="80" spans="1:6" x14ac:dyDescent="0.2">
      <c r="A80" s="121"/>
      <c r="B80" s="121"/>
      <c r="C80" s="121"/>
      <c r="D80" s="121"/>
      <c r="E80" s="121"/>
      <c r="F80" s="121"/>
    </row>
    <row r="81" spans="1:6" x14ac:dyDescent="0.2">
      <c r="A81" s="121"/>
      <c r="B81" s="121"/>
      <c r="C81" s="121"/>
      <c r="D81" s="121"/>
      <c r="E81" s="121"/>
      <c r="F81" s="121"/>
    </row>
    <row r="82" spans="1:6" x14ac:dyDescent="0.2">
      <c r="A82" s="121"/>
      <c r="B82" s="121"/>
      <c r="C82" s="121"/>
      <c r="D82" s="121"/>
      <c r="E82" s="121"/>
      <c r="F82" s="121"/>
    </row>
    <row r="83" spans="1:6" x14ac:dyDescent="0.2">
      <c r="A83" s="121"/>
      <c r="B83" s="121"/>
      <c r="C83" s="121"/>
      <c r="D83" s="121"/>
      <c r="E83" s="121"/>
      <c r="F83" s="121"/>
    </row>
    <row r="84" spans="1:6" x14ac:dyDescent="0.2">
      <c r="A84" s="121"/>
      <c r="B84" s="121"/>
      <c r="C84" s="121"/>
      <c r="D84" s="121"/>
      <c r="E84" s="121"/>
      <c r="F84" s="121"/>
    </row>
    <row r="85" spans="1:6" x14ac:dyDescent="0.2">
      <c r="A85" s="121"/>
      <c r="B85" s="121"/>
      <c r="C85" s="121"/>
      <c r="D85" s="121"/>
      <c r="E85" s="121"/>
      <c r="F85" s="121"/>
    </row>
    <row r="86" spans="1:6" x14ac:dyDescent="0.2">
      <c r="A86" s="121"/>
      <c r="B86" s="121"/>
      <c r="C86" s="121"/>
      <c r="D86" s="121"/>
      <c r="E86" s="121"/>
      <c r="F86" s="121"/>
    </row>
    <row r="87" spans="1:6" x14ac:dyDescent="0.2">
      <c r="A87" s="121"/>
      <c r="B87" s="121"/>
      <c r="C87" s="121"/>
      <c r="D87" s="121"/>
      <c r="E87" s="121"/>
      <c r="F87" s="121"/>
    </row>
    <row r="88" spans="1:6" x14ac:dyDescent="0.2">
      <c r="A88" s="121"/>
      <c r="B88" s="121"/>
      <c r="C88" s="121"/>
      <c r="D88" s="121"/>
      <c r="E88" s="121"/>
      <c r="F88" s="121"/>
    </row>
    <row r="89" spans="1:6" x14ac:dyDescent="0.2">
      <c r="A89" s="121"/>
      <c r="B89" s="121"/>
      <c r="C89" s="121"/>
      <c r="D89" s="121"/>
      <c r="E89" s="121"/>
      <c r="F89" s="121"/>
    </row>
    <row r="90" spans="1:6" x14ac:dyDescent="0.2">
      <c r="A90" s="121"/>
      <c r="B90" s="121"/>
      <c r="C90" s="121"/>
      <c r="D90" s="121"/>
      <c r="E90" s="121"/>
      <c r="F90" s="121"/>
    </row>
    <row r="91" spans="1:6" x14ac:dyDescent="0.2">
      <c r="A91" s="121"/>
      <c r="B91" s="121"/>
      <c r="C91" s="121"/>
      <c r="D91" s="121"/>
      <c r="E91" s="121"/>
      <c r="F91" s="121"/>
    </row>
    <row r="92" spans="1:6" x14ac:dyDescent="0.2">
      <c r="A92" s="121"/>
      <c r="B92" s="121"/>
      <c r="C92" s="121"/>
      <c r="D92" s="121"/>
      <c r="E92" s="121"/>
      <c r="F92" s="121"/>
    </row>
    <row r="93" spans="1:6" x14ac:dyDescent="0.2">
      <c r="A93" s="121"/>
      <c r="B93" s="121"/>
      <c r="C93" s="121"/>
      <c r="D93" s="121"/>
      <c r="E93" s="121"/>
      <c r="F93" s="121"/>
    </row>
    <row r="94" spans="1:6" x14ac:dyDescent="0.2">
      <c r="A94" s="121"/>
      <c r="B94" s="121"/>
      <c r="C94" s="121"/>
      <c r="D94" s="121"/>
      <c r="E94" s="121"/>
      <c r="F94" s="121"/>
    </row>
    <row r="95" spans="1:6" x14ac:dyDescent="0.2">
      <c r="A95" s="121"/>
      <c r="B95" s="121"/>
      <c r="C95" s="121"/>
      <c r="D95" s="121"/>
      <c r="E95" s="121"/>
      <c r="F95" s="121"/>
    </row>
    <row r="96" spans="1:6" x14ac:dyDescent="0.2">
      <c r="A96" s="121"/>
      <c r="B96" s="121"/>
      <c r="C96" s="121"/>
      <c r="D96" s="121"/>
      <c r="E96" s="121"/>
      <c r="F96" s="121"/>
    </row>
    <row r="97" spans="1:6" x14ac:dyDescent="0.2">
      <c r="A97" s="121"/>
      <c r="B97" s="121"/>
      <c r="C97" s="121"/>
      <c r="D97" s="121"/>
      <c r="E97" s="121"/>
      <c r="F97" s="121"/>
    </row>
    <row r="98" spans="1:6" x14ac:dyDescent="0.2">
      <c r="A98" s="121"/>
      <c r="B98" s="121"/>
      <c r="C98" s="121"/>
      <c r="D98" s="121"/>
      <c r="E98" s="121"/>
      <c r="F98" s="121"/>
    </row>
    <row r="99" spans="1:6" x14ac:dyDescent="0.2">
      <c r="A99" s="121"/>
      <c r="B99" s="121"/>
      <c r="C99" s="121"/>
      <c r="D99" s="121"/>
      <c r="E99" s="121"/>
      <c r="F99" s="121"/>
    </row>
    <row r="100" spans="1:6" x14ac:dyDescent="0.2">
      <c r="A100" s="121"/>
      <c r="B100" s="121"/>
      <c r="C100" s="121"/>
      <c r="D100" s="121"/>
      <c r="E100" s="121"/>
      <c r="F100" s="121"/>
    </row>
    <row r="101" spans="1:6" x14ac:dyDescent="0.2">
      <c r="A101" s="121"/>
      <c r="B101" s="121"/>
      <c r="C101" s="121"/>
      <c r="D101" s="121"/>
      <c r="E101" s="121"/>
      <c r="F101" s="121"/>
    </row>
    <row r="102" spans="1:6" x14ac:dyDescent="0.2">
      <c r="A102" s="121"/>
      <c r="B102" s="121"/>
      <c r="C102" s="121"/>
      <c r="D102" s="121"/>
      <c r="E102" s="121"/>
      <c r="F102" s="121"/>
    </row>
    <row r="103" spans="1:6" x14ac:dyDescent="0.2">
      <c r="A103" s="121"/>
      <c r="B103" s="121"/>
      <c r="C103" s="121"/>
      <c r="D103" s="121"/>
      <c r="E103" s="121"/>
      <c r="F103" s="121"/>
    </row>
    <row r="104" spans="1:6" x14ac:dyDescent="0.2">
      <c r="A104" s="121"/>
      <c r="B104" s="121"/>
      <c r="C104" s="121"/>
      <c r="D104" s="121"/>
      <c r="E104" s="121"/>
      <c r="F104" s="121"/>
    </row>
    <row r="105" spans="1:6" x14ac:dyDescent="0.2">
      <c r="A105" s="121"/>
      <c r="B105" s="121"/>
      <c r="C105" s="121"/>
      <c r="D105" s="121"/>
      <c r="E105" s="121"/>
      <c r="F105" s="121"/>
    </row>
    <row r="106" spans="1:6" x14ac:dyDescent="0.2">
      <c r="A106" s="121"/>
      <c r="B106" s="121"/>
      <c r="C106" s="121"/>
      <c r="D106" s="121"/>
      <c r="E106" s="121"/>
      <c r="F106" s="121"/>
    </row>
    <row r="107" spans="1:6" x14ac:dyDescent="0.2">
      <c r="A107" s="121"/>
      <c r="B107" s="121"/>
      <c r="C107" s="121"/>
      <c r="D107" s="121"/>
      <c r="E107" s="121"/>
      <c r="F107" s="121"/>
    </row>
    <row r="108" spans="1:6" x14ac:dyDescent="0.2">
      <c r="A108" s="121"/>
      <c r="B108" s="121"/>
      <c r="C108" s="121"/>
      <c r="D108" s="121"/>
      <c r="E108" s="121"/>
      <c r="F108" s="121"/>
    </row>
    <row r="109" spans="1:6" x14ac:dyDescent="0.2">
      <c r="A109" s="121"/>
      <c r="B109" s="121"/>
      <c r="C109" s="121"/>
      <c r="D109" s="121"/>
      <c r="E109" s="121"/>
      <c r="F109" s="121"/>
    </row>
    <row r="110" spans="1:6" x14ac:dyDescent="0.2">
      <c r="A110" s="121"/>
      <c r="B110" s="121"/>
      <c r="C110" s="121"/>
      <c r="D110" s="121"/>
      <c r="E110" s="121"/>
      <c r="F110" s="121"/>
    </row>
    <row r="111" spans="1:6" x14ac:dyDescent="0.2">
      <c r="A111" s="121"/>
      <c r="B111" s="121"/>
      <c r="C111" s="121"/>
      <c r="D111" s="121"/>
      <c r="E111" s="121"/>
      <c r="F111" s="121"/>
    </row>
    <row r="112" spans="1:6" x14ac:dyDescent="0.2">
      <c r="A112" s="121"/>
      <c r="B112" s="121"/>
      <c r="C112" s="121"/>
      <c r="D112" s="121"/>
      <c r="E112" s="121"/>
      <c r="F112" s="121"/>
    </row>
    <row r="113" spans="1:6" x14ac:dyDescent="0.2">
      <c r="A113" s="121"/>
      <c r="B113" s="121"/>
      <c r="C113" s="121"/>
      <c r="D113" s="121"/>
      <c r="E113" s="121"/>
      <c r="F113" s="121"/>
    </row>
    <row r="114" spans="1:6" x14ac:dyDescent="0.2">
      <c r="A114" s="121"/>
      <c r="B114" s="121"/>
      <c r="C114" s="121"/>
      <c r="D114" s="121"/>
      <c r="E114" s="121"/>
      <c r="F114" s="121"/>
    </row>
    <row r="115" spans="1:6" x14ac:dyDescent="0.2">
      <c r="A115" s="121"/>
      <c r="B115" s="121"/>
      <c r="C115" s="121"/>
      <c r="D115" s="121"/>
      <c r="E115" s="121"/>
      <c r="F115" s="121"/>
    </row>
    <row r="116" spans="1:6" x14ac:dyDescent="0.2">
      <c r="A116" s="121"/>
      <c r="B116" s="121"/>
      <c r="C116" s="121"/>
      <c r="D116" s="121"/>
      <c r="E116" s="121"/>
      <c r="F116" s="121"/>
    </row>
    <row r="117" spans="1:6" x14ac:dyDescent="0.2">
      <c r="A117" s="121"/>
      <c r="B117" s="121"/>
      <c r="C117" s="121"/>
      <c r="D117" s="121"/>
      <c r="E117" s="121"/>
      <c r="F117" s="121"/>
    </row>
    <row r="118" spans="1:6" x14ac:dyDescent="0.2">
      <c r="A118" s="121"/>
      <c r="B118" s="121"/>
      <c r="C118" s="121"/>
      <c r="D118" s="121"/>
      <c r="E118" s="121"/>
      <c r="F118" s="121"/>
    </row>
    <row r="119" spans="1:6" x14ac:dyDescent="0.2">
      <c r="A119" s="121"/>
      <c r="B119" s="121"/>
      <c r="C119" s="121"/>
      <c r="D119" s="121"/>
      <c r="E119" s="121"/>
      <c r="F119" s="121"/>
    </row>
    <row r="120" spans="1:6" x14ac:dyDescent="0.2">
      <c r="A120" s="121"/>
      <c r="B120" s="121"/>
      <c r="C120" s="121"/>
      <c r="D120" s="121"/>
      <c r="E120" s="121"/>
      <c r="F120" s="121"/>
    </row>
    <row r="121" spans="1:6" x14ac:dyDescent="0.2">
      <c r="A121" s="121"/>
      <c r="B121" s="121"/>
      <c r="C121" s="121"/>
      <c r="D121" s="121"/>
      <c r="E121" s="121"/>
      <c r="F121" s="121"/>
    </row>
    <row r="122" spans="1:6" x14ac:dyDescent="0.2">
      <c r="A122" s="121"/>
      <c r="B122" s="121"/>
      <c r="C122" s="121"/>
      <c r="D122" s="121"/>
      <c r="E122" s="121"/>
      <c r="F122" s="121"/>
    </row>
    <row r="123" spans="1:6" x14ac:dyDescent="0.2">
      <c r="A123" s="121"/>
      <c r="B123" s="121"/>
      <c r="C123" s="121"/>
      <c r="D123" s="121"/>
      <c r="E123" s="121"/>
      <c r="F123" s="121"/>
    </row>
    <row r="124" spans="1:6" x14ac:dyDescent="0.2">
      <c r="A124" s="121"/>
      <c r="B124" s="121"/>
      <c r="C124" s="121"/>
      <c r="D124" s="121"/>
      <c r="E124" s="121"/>
      <c r="F124" s="121"/>
    </row>
    <row r="125" spans="1:6" x14ac:dyDescent="0.2">
      <c r="A125" s="121"/>
      <c r="B125" s="121"/>
      <c r="C125" s="121"/>
      <c r="D125" s="121"/>
      <c r="E125" s="121"/>
      <c r="F125" s="121"/>
    </row>
    <row r="126" spans="1:6" x14ac:dyDescent="0.2">
      <c r="A126" s="121"/>
      <c r="B126" s="121"/>
      <c r="C126" s="121"/>
      <c r="D126" s="121"/>
      <c r="E126" s="121"/>
      <c r="F126" s="121"/>
    </row>
    <row r="127" spans="1:6" x14ac:dyDescent="0.2">
      <c r="A127" s="121"/>
      <c r="B127" s="121"/>
      <c r="C127" s="121"/>
      <c r="D127" s="121"/>
      <c r="E127" s="121"/>
      <c r="F127" s="121"/>
    </row>
    <row r="128" spans="1:6" x14ac:dyDescent="0.2">
      <c r="A128" s="121"/>
      <c r="B128" s="121"/>
      <c r="C128" s="121"/>
      <c r="D128" s="121"/>
      <c r="E128" s="121"/>
      <c r="F128" s="121"/>
    </row>
    <row r="129" spans="1:6" x14ac:dyDescent="0.2">
      <c r="A129" s="121"/>
      <c r="B129" s="121"/>
      <c r="C129" s="121"/>
      <c r="D129" s="121"/>
      <c r="E129" s="121"/>
      <c r="F129" s="121"/>
    </row>
    <row r="130" spans="1:6" x14ac:dyDescent="0.2">
      <c r="A130" s="121"/>
      <c r="B130" s="121"/>
      <c r="C130" s="121"/>
      <c r="D130" s="121"/>
      <c r="E130" s="121"/>
      <c r="F130" s="121"/>
    </row>
  </sheetData>
  <phoneticPr fontId="8" type="noConversion"/>
  <pageMargins left="0.74803149606299213" right="0.74803149606299213" top="0.98425196850393704" bottom="0.98425196850393704" header="0" footer="0"/>
  <pageSetup paperSize="9" scale="5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zoomScale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42" sqref="G42"/>
    </sheetView>
  </sheetViews>
  <sheetFormatPr baseColWidth="10" defaultRowHeight="12.75" x14ac:dyDescent="0.2"/>
  <cols>
    <col min="1" max="1" width="12.140625" style="2" customWidth="1"/>
    <col min="2" max="2" width="15.28515625" style="1" customWidth="1"/>
    <col min="3" max="3" width="42.85546875" style="2" bestFit="1" customWidth="1"/>
    <col min="4" max="4" width="21.28515625" style="2" customWidth="1"/>
    <col min="5" max="5" width="13.5703125" style="1" customWidth="1"/>
    <col min="6" max="6" width="13.28515625" style="2" customWidth="1"/>
    <col min="7" max="7" width="17.140625" style="2" customWidth="1"/>
    <col min="8" max="8" width="14" style="2" customWidth="1"/>
    <col min="9" max="9" width="16.7109375" style="2" customWidth="1"/>
    <col min="10" max="10" width="12.5703125" style="2" customWidth="1"/>
    <col min="11" max="11" width="16.5703125" style="1" customWidth="1"/>
    <col min="12" max="16384" width="11.42578125" style="2"/>
  </cols>
  <sheetData>
    <row r="1" spans="1:13" x14ac:dyDescent="0.2">
      <c r="C1" s="5"/>
      <c r="D1" s="6" t="s">
        <v>0</v>
      </c>
      <c r="F1" s="7"/>
      <c r="G1" s="1"/>
      <c r="H1" s="8"/>
      <c r="I1" s="9"/>
      <c r="J1" s="8"/>
      <c r="K1" s="27"/>
    </row>
    <row r="2" spans="1:13" x14ac:dyDescent="0.2">
      <c r="D2" s="1"/>
      <c r="F2" s="7"/>
      <c r="G2" s="1"/>
      <c r="H2" s="8"/>
      <c r="I2" s="34">
        <v>43100</v>
      </c>
      <c r="J2" s="35"/>
      <c r="K2" s="36" t="s">
        <v>21</v>
      </c>
    </row>
    <row r="3" spans="1:13" ht="25.5" x14ac:dyDescent="0.2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8" t="s">
        <v>7</v>
      </c>
      <c r="G3" s="11" t="s">
        <v>8</v>
      </c>
      <c r="H3" s="12" t="s">
        <v>9</v>
      </c>
      <c r="I3" s="18" t="s">
        <v>10</v>
      </c>
      <c r="J3" s="26" t="s">
        <v>31</v>
      </c>
      <c r="K3" s="28" t="s">
        <v>11</v>
      </c>
    </row>
    <row r="4" spans="1:13" x14ac:dyDescent="0.2">
      <c r="A4" s="19"/>
      <c r="B4" s="20"/>
      <c r="C4" s="19"/>
      <c r="D4" s="20"/>
      <c r="E4" s="20"/>
      <c r="F4" s="21"/>
      <c r="G4" s="30"/>
      <c r="H4" s="23"/>
      <c r="I4" s="23"/>
      <c r="J4" s="23"/>
      <c r="K4" s="25"/>
    </row>
    <row r="5" spans="1:13" x14ac:dyDescent="0.2">
      <c r="A5" s="19">
        <v>4</v>
      </c>
      <c r="B5" s="20"/>
      <c r="C5" s="19" t="s">
        <v>75</v>
      </c>
      <c r="D5" s="22">
        <v>39731</v>
      </c>
      <c r="E5" s="22">
        <v>45209</v>
      </c>
      <c r="F5" s="21">
        <v>7</v>
      </c>
      <c r="G5" s="30">
        <v>1E-3</v>
      </c>
      <c r="H5" s="23">
        <v>1266000</v>
      </c>
      <c r="I5" s="23">
        <v>506400</v>
      </c>
      <c r="J5" s="23">
        <f>H5/(15*4)</f>
        <v>21100</v>
      </c>
      <c r="K5" s="25" t="s">
        <v>14</v>
      </c>
    </row>
    <row r="6" spans="1:13" x14ac:dyDescent="0.2">
      <c r="A6" s="19"/>
      <c r="B6" s="20"/>
      <c r="C6" s="19"/>
      <c r="D6" s="20"/>
      <c r="E6" s="20"/>
      <c r="F6" s="21"/>
      <c r="G6" s="30"/>
      <c r="H6" s="23"/>
      <c r="I6" s="23"/>
      <c r="J6" s="23"/>
      <c r="K6" s="25"/>
    </row>
    <row r="7" spans="1:13" x14ac:dyDescent="0.2">
      <c r="A7" s="19">
        <v>19</v>
      </c>
      <c r="B7" s="20" t="s">
        <v>13</v>
      </c>
      <c r="C7" s="19" t="s">
        <v>80</v>
      </c>
      <c r="D7" s="22">
        <v>37631</v>
      </c>
      <c r="E7" s="22">
        <v>48669</v>
      </c>
      <c r="F7" s="21">
        <v>17</v>
      </c>
      <c r="G7" s="30">
        <v>1E-3</v>
      </c>
      <c r="H7" s="23">
        <v>1758000</v>
      </c>
      <c r="I7" s="23">
        <v>0</v>
      </c>
      <c r="J7" s="23">
        <v>16821.509999999998</v>
      </c>
      <c r="K7" s="25" t="s">
        <v>12</v>
      </c>
    </row>
    <row r="8" spans="1:13" x14ac:dyDescent="0.2">
      <c r="A8" s="19"/>
      <c r="B8" s="20"/>
      <c r="C8" s="19"/>
      <c r="D8" s="20"/>
      <c r="E8" s="20"/>
      <c r="F8" s="21"/>
      <c r="G8" s="30"/>
      <c r="H8" s="23"/>
      <c r="I8" s="23"/>
      <c r="J8" s="23"/>
      <c r="K8" s="25"/>
    </row>
    <row r="9" spans="1:13" x14ac:dyDescent="0.2">
      <c r="A9" s="19">
        <v>27</v>
      </c>
      <c r="B9" s="20"/>
      <c r="C9" s="19" t="s">
        <v>75</v>
      </c>
      <c r="D9" s="22">
        <v>39434</v>
      </c>
      <c r="E9" s="22">
        <v>44913</v>
      </c>
      <c r="F9" s="24">
        <v>6</v>
      </c>
      <c r="G9" s="30">
        <v>1E-3</v>
      </c>
      <c r="H9" s="23">
        <v>1366000</v>
      </c>
      <c r="I9" s="23">
        <v>455333.2</v>
      </c>
      <c r="J9" s="23">
        <v>22766.67</v>
      </c>
      <c r="K9" s="25" t="s">
        <v>12</v>
      </c>
    </row>
    <row r="10" spans="1:13" ht="12.75" customHeight="1" x14ac:dyDescent="0.2">
      <c r="D10" s="3"/>
      <c r="E10" s="3"/>
      <c r="F10" s="14"/>
      <c r="G10" s="15"/>
      <c r="H10" s="13"/>
      <c r="I10" s="13"/>
      <c r="J10" s="13"/>
      <c r="K10" s="27"/>
    </row>
    <row r="11" spans="1:13" ht="12.75" customHeight="1" x14ac:dyDescent="0.2">
      <c r="A11" s="19" t="s">
        <v>16</v>
      </c>
      <c r="B11" s="20"/>
      <c r="C11" s="19" t="s">
        <v>79</v>
      </c>
      <c r="D11" s="22">
        <v>39909</v>
      </c>
      <c r="E11" s="22">
        <v>45473</v>
      </c>
      <c r="F11" s="21">
        <v>8</v>
      </c>
      <c r="G11" s="30">
        <v>0.92</v>
      </c>
      <c r="H11" s="23">
        <v>1197100.1399999999</v>
      </c>
      <c r="I11" s="23">
        <v>518743.7</v>
      </c>
      <c r="J11" s="23">
        <v>19951.66</v>
      </c>
      <c r="K11" s="25" t="s">
        <v>15</v>
      </c>
    </row>
    <row r="12" spans="1:13" ht="12.75" customHeight="1" x14ac:dyDescent="0.2">
      <c r="A12" s="19"/>
      <c r="B12" s="20"/>
      <c r="C12" s="19"/>
      <c r="D12" s="22"/>
      <c r="E12" s="22"/>
      <c r="F12" s="21"/>
      <c r="G12" s="30"/>
      <c r="H12" s="23"/>
      <c r="I12" s="23"/>
      <c r="J12" s="23"/>
      <c r="K12" s="25"/>
    </row>
    <row r="13" spans="1:13" x14ac:dyDescent="0.2">
      <c r="A13" s="19" t="s">
        <v>17</v>
      </c>
      <c r="B13" s="20"/>
      <c r="C13" s="19" t="s">
        <v>85</v>
      </c>
      <c r="D13" s="22">
        <v>39947</v>
      </c>
      <c r="E13" s="22">
        <v>43646</v>
      </c>
      <c r="F13" s="21">
        <v>3</v>
      </c>
      <c r="G13" s="30">
        <v>1.42</v>
      </c>
      <c r="H13" s="23">
        <v>3184868.33</v>
      </c>
      <c r="I13" s="23">
        <v>51656.800000000003</v>
      </c>
      <c r="J13" s="23">
        <v>79621.710000000006</v>
      </c>
      <c r="K13" s="25" t="s">
        <v>15</v>
      </c>
      <c r="L13" s="4"/>
      <c r="M13" s="4"/>
    </row>
    <row r="14" spans="1:13" x14ac:dyDescent="0.2">
      <c r="H14" s="16"/>
      <c r="I14" s="17"/>
    </row>
    <row r="15" spans="1:13" x14ac:dyDescent="0.2">
      <c r="A15" s="19" t="s">
        <v>18</v>
      </c>
      <c r="B15" s="20"/>
      <c r="C15" s="19" t="s">
        <v>78</v>
      </c>
      <c r="D15" s="22">
        <v>40157</v>
      </c>
      <c r="E15" s="22">
        <v>43809</v>
      </c>
      <c r="F15" s="21">
        <v>3</v>
      </c>
      <c r="G15" s="30">
        <v>1.07</v>
      </c>
      <c r="H15" s="23">
        <v>232338</v>
      </c>
      <c r="I15" s="23">
        <v>46467.6</v>
      </c>
      <c r="J15" s="23">
        <v>5808.45</v>
      </c>
      <c r="K15" s="25" t="s">
        <v>15</v>
      </c>
    </row>
    <row r="16" spans="1:13" x14ac:dyDescent="0.2">
      <c r="H16" s="16"/>
      <c r="I16" s="17"/>
    </row>
    <row r="17" spans="1:11" x14ac:dyDescent="0.2">
      <c r="A17" s="19" t="s">
        <v>19</v>
      </c>
      <c r="B17" s="20"/>
      <c r="C17" s="37" t="s">
        <v>86</v>
      </c>
      <c r="D17" s="22">
        <v>40161</v>
      </c>
      <c r="E17" s="22">
        <v>44012</v>
      </c>
      <c r="F17" s="21">
        <v>3</v>
      </c>
      <c r="G17" s="30">
        <v>1.57</v>
      </c>
      <c r="H17" s="23">
        <v>474523.45</v>
      </c>
      <c r="I17" s="23">
        <v>101968.08</v>
      </c>
      <c r="J17" s="23">
        <v>11329.79</v>
      </c>
      <c r="K17" s="25" t="s">
        <v>15</v>
      </c>
    </row>
    <row r="18" spans="1:11" x14ac:dyDescent="0.2">
      <c r="H18" s="16"/>
      <c r="I18" s="17"/>
    </row>
    <row r="19" spans="1:11" x14ac:dyDescent="0.2">
      <c r="A19" s="40" t="s">
        <v>20</v>
      </c>
      <c r="B19" s="41" t="s">
        <v>22</v>
      </c>
      <c r="C19" s="40" t="s">
        <v>32</v>
      </c>
      <c r="D19" s="42">
        <v>40161</v>
      </c>
      <c r="E19" s="42">
        <v>44012</v>
      </c>
      <c r="F19" s="43">
        <v>4</v>
      </c>
      <c r="G19" s="44">
        <v>0</v>
      </c>
      <c r="H19" s="45">
        <v>150000</v>
      </c>
      <c r="I19" s="45">
        <v>45000</v>
      </c>
      <c r="J19" s="45">
        <v>15000</v>
      </c>
      <c r="K19" s="46" t="s">
        <v>15</v>
      </c>
    </row>
    <row r="20" spans="1:11" x14ac:dyDescent="0.2">
      <c r="H20" s="16"/>
      <c r="I20" s="17"/>
    </row>
    <row r="21" spans="1:11" x14ac:dyDescent="0.2">
      <c r="A21" s="19" t="s">
        <v>23</v>
      </c>
      <c r="B21" s="20"/>
      <c r="C21" s="19" t="s">
        <v>86</v>
      </c>
      <c r="D21" s="22">
        <v>40526</v>
      </c>
      <c r="E21" s="22">
        <v>44196</v>
      </c>
      <c r="F21" s="21">
        <v>4</v>
      </c>
      <c r="G21" s="30">
        <v>1.57</v>
      </c>
      <c r="H21" s="23">
        <v>382000</v>
      </c>
      <c r="I21" s="23">
        <v>115820.64</v>
      </c>
      <c r="J21" s="23">
        <v>8909.2800000000007</v>
      </c>
      <c r="K21" s="25" t="s">
        <v>15</v>
      </c>
    </row>
    <row r="22" spans="1:11" x14ac:dyDescent="0.2">
      <c r="A22" s="33"/>
      <c r="B22" s="50"/>
      <c r="C22" s="33"/>
      <c r="D22" s="51"/>
      <c r="E22" s="51"/>
      <c r="F22" s="52"/>
      <c r="G22" s="53"/>
      <c r="H22" s="54"/>
      <c r="I22" s="54"/>
      <c r="J22" s="54"/>
      <c r="K22" s="55"/>
    </row>
    <row r="23" spans="1:11" x14ac:dyDescent="0.2">
      <c r="A23" s="56" t="s">
        <v>36</v>
      </c>
      <c r="B23" s="57" t="s">
        <v>34</v>
      </c>
      <c r="C23" s="56" t="s">
        <v>32</v>
      </c>
      <c r="D23" s="58">
        <v>41996</v>
      </c>
      <c r="E23" s="58">
        <v>45838</v>
      </c>
      <c r="F23" s="59">
        <v>8</v>
      </c>
      <c r="G23" s="60">
        <v>0</v>
      </c>
      <c r="H23" s="61">
        <v>175000</v>
      </c>
      <c r="I23" s="61">
        <v>140000</v>
      </c>
      <c r="J23" s="61">
        <v>17500</v>
      </c>
      <c r="K23" s="62" t="s">
        <v>1</v>
      </c>
    </row>
    <row r="24" spans="1:11" x14ac:dyDescent="0.2">
      <c r="A24" s="33"/>
      <c r="B24" s="50"/>
      <c r="C24" s="33"/>
      <c r="D24" s="51"/>
      <c r="E24" s="51"/>
      <c r="F24" s="52"/>
      <c r="G24" s="53"/>
      <c r="H24" s="54"/>
      <c r="I24" s="54"/>
      <c r="J24" s="54"/>
      <c r="K24" s="55"/>
    </row>
    <row r="25" spans="1:11" x14ac:dyDescent="0.2">
      <c r="A25" s="19" t="s">
        <v>35</v>
      </c>
      <c r="B25" s="20" t="s">
        <v>33</v>
      </c>
      <c r="C25" s="19" t="s">
        <v>76</v>
      </c>
      <c r="D25" s="22">
        <v>41996</v>
      </c>
      <c r="E25" s="22">
        <v>45656</v>
      </c>
      <c r="F25" s="21">
        <v>8</v>
      </c>
      <c r="G25" s="30">
        <v>3.419</v>
      </c>
      <c r="H25" s="23">
        <v>337000</v>
      </c>
      <c r="I25" s="23">
        <v>233999.33</v>
      </c>
      <c r="J25" s="23">
        <v>7368.88</v>
      </c>
      <c r="K25" s="25" t="s">
        <v>12</v>
      </c>
    </row>
    <row r="26" spans="1:11" x14ac:dyDescent="0.2">
      <c r="H26" s="16"/>
      <c r="I26" s="17"/>
    </row>
    <row r="27" spans="1:11" x14ac:dyDescent="0.2">
      <c r="A27" s="145" t="s">
        <v>28</v>
      </c>
      <c r="B27" s="146"/>
      <c r="C27" s="145" t="s">
        <v>24</v>
      </c>
      <c r="D27" s="147">
        <v>40543</v>
      </c>
      <c r="E27" s="147">
        <v>44561</v>
      </c>
      <c r="F27" s="148">
        <v>5</v>
      </c>
      <c r="G27" s="149">
        <v>0</v>
      </c>
      <c r="H27" s="150">
        <v>165843.26999999999</v>
      </c>
      <c r="I27" s="150">
        <v>53070.05</v>
      </c>
      <c r="J27" s="150">
        <v>1105.6199999999999</v>
      </c>
      <c r="K27" s="151" t="s">
        <v>25</v>
      </c>
    </row>
    <row r="28" spans="1:11" x14ac:dyDescent="0.2">
      <c r="H28" s="16"/>
      <c r="I28" s="17"/>
    </row>
    <row r="29" spans="1:11" x14ac:dyDescent="0.2">
      <c r="A29" s="145" t="s">
        <v>29</v>
      </c>
      <c r="B29" s="146"/>
      <c r="C29" s="145" t="s">
        <v>26</v>
      </c>
      <c r="D29" s="147">
        <v>40908</v>
      </c>
      <c r="E29" s="147">
        <v>44561</v>
      </c>
      <c r="F29" s="148">
        <v>5</v>
      </c>
      <c r="G29" s="149">
        <v>0</v>
      </c>
      <c r="H29" s="150">
        <v>377492.2</v>
      </c>
      <c r="I29" s="150">
        <v>150996.76</v>
      </c>
      <c r="J29" s="150">
        <v>3145.77</v>
      </c>
      <c r="K29" s="151" t="s">
        <v>25</v>
      </c>
    </row>
    <row r="30" spans="1:11" x14ac:dyDescent="0.2">
      <c r="A30" s="33"/>
      <c r="B30" s="50"/>
      <c r="C30" s="33"/>
      <c r="D30" s="51"/>
      <c r="E30" s="51"/>
      <c r="F30" s="52"/>
      <c r="G30" s="53"/>
      <c r="H30" s="54"/>
      <c r="I30" s="54"/>
      <c r="J30" s="54"/>
      <c r="K30" s="55"/>
    </row>
    <row r="31" spans="1:11" x14ac:dyDescent="0.2">
      <c r="A31" s="19" t="s">
        <v>77</v>
      </c>
      <c r="B31" s="20" t="s">
        <v>82</v>
      </c>
      <c r="C31" s="19" t="s">
        <v>76</v>
      </c>
      <c r="D31" s="22">
        <v>42359</v>
      </c>
      <c r="E31" s="22">
        <v>46021</v>
      </c>
      <c r="F31" s="21">
        <v>9</v>
      </c>
      <c r="G31" s="30">
        <v>0.64800000000000002</v>
      </c>
      <c r="H31" s="23">
        <v>542546.05000000005</v>
      </c>
      <c r="I31" s="23">
        <v>457869.03</v>
      </c>
      <c r="J31" s="23">
        <v>13928.6</v>
      </c>
      <c r="K31" s="25" t="s">
        <v>12</v>
      </c>
    </row>
    <row r="32" spans="1:11" x14ac:dyDescent="0.2">
      <c r="A32" s="33"/>
      <c r="B32" s="50"/>
      <c r="C32" s="33"/>
      <c r="D32" s="51"/>
      <c r="E32" s="51"/>
      <c r="F32" s="52"/>
      <c r="G32" s="53"/>
      <c r="H32" s="54"/>
      <c r="I32" s="54"/>
      <c r="J32" s="54"/>
      <c r="K32" s="55"/>
    </row>
    <row r="33" spans="1:11" x14ac:dyDescent="0.2">
      <c r="A33" s="19" t="s">
        <v>88</v>
      </c>
      <c r="B33" s="20"/>
      <c r="C33" s="19" t="s">
        <v>87</v>
      </c>
      <c r="D33" s="22">
        <v>42733</v>
      </c>
      <c r="E33" s="22">
        <v>46386</v>
      </c>
      <c r="F33" s="21">
        <v>10</v>
      </c>
      <c r="G33" s="30">
        <v>0.52700000000000002</v>
      </c>
      <c r="H33" s="23">
        <v>635910.71</v>
      </c>
      <c r="I33" s="23">
        <v>606338.25</v>
      </c>
      <c r="J33" s="23">
        <v>0</v>
      </c>
      <c r="K33" s="25" t="s">
        <v>14</v>
      </c>
    </row>
    <row r="34" spans="1:11" x14ac:dyDescent="0.2">
      <c r="A34" s="33"/>
      <c r="B34" s="50"/>
      <c r="C34" s="33"/>
      <c r="D34" s="51"/>
      <c r="E34" s="51"/>
      <c r="F34" s="52"/>
      <c r="G34" s="53"/>
      <c r="H34" s="54"/>
      <c r="I34" s="54"/>
      <c r="J34" s="54"/>
      <c r="K34" s="55"/>
    </row>
    <row r="35" spans="1:11" x14ac:dyDescent="0.2">
      <c r="A35" s="19"/>
      <c r="B35" s="20"/>
      <c r="C35" s="19" t="s">
        <v>83</v>
      </c>
      <c r="D35" s="22">
        <v>43089</v>
      </c>
      <c r="E35" s="22">
        <v>46752</v>
      </c>
      <c r="F35" s="21">
        <v>10</v>
      </c>
      <c r="G35" s="30">
        <v>0.441</v>
      </c>
      <c r="H35" s="23">
        <v>819365.56</v>
      </c>
      <c r="I35" s="23">
        <v>819365.56</v>
      </c>
      <c r="J35" s="23">
        <v>0</v>
      </c>
      <c r="K35" s="25" t="s">
        <v>14</v>
      </c>
    </row>
    <row r="36" spans="1:11" ht="13.5" thickBot="1" x14ac:dyDescent="0.25">
      <c r="H36" s="16"/>
      <c r="I36" s="17"/>
    </row>
    <row r="37" spans="1:11" ht="13.5" thickBot="1" x14ac:dyDescent="0.25">
      <c r="G37" s="31" t="s">
        <v>30</v>
      </c>
      <c r="H37" s="32"/>
      <c r="I37" s="49">
        <f>SUM(I4:I35)</f>
        <v>4303029</v>
      </c>
    </row>
    <row r="38" spans="1:11" ht="13.5" thickBot="1" x14ac:dyDescent="0.25">
      <c r="C38" s="38" t="s">
        <v>84</v>
      </c>
      <c r="D38" s="39">
        <f>J19+J23</f>
        <v>32500</v>
      </c>
      <c r="J38" s="4"/>
      <c r="K38" s="29"/>
    </row>
    <row r="39" spans="1:11" ht="13.5" thickBot="1" x14ac:dyDescent="0.25">
      <c r="G39" s="48" t="s">
        <v>81</v>
      </c>
      <c r="H39" s="47" t="s">
        <v>27</v>
      </c>
      <c r="I39" s="49">
        <f>I37-I27-I29</f>
        <v>4098962.1900000004</v>
      </c>
      <c r="J39" s="4"/>
    </row>
    <row r="40" spans="1:11" x14ac:dyDescent="0.2">
      <c r="C40" s="1"/>
      <c r="E40" s="2"/>
      <c r="I40" s="1"/>
      <c r="J40" s="4"/>
      <c r="K40" s="2"/>
    </row>
    <row r="41" spans="1:11" x14ac:dyDescent="0.2">
      <c r="C41" s="1"/>
      <c r="E41" s="33"/>
      <c r="F41" s="33"/>
      <c r="G41" s="157"/>
      <c r="I41" s="1"/>
      <c r="J41" s="4"/>
      <c r="K41" s="4"/>
    </row>
    <row r="42" spans="1:11" x14ac:dyDescent="0.2">
      <c r="E42" s="2"/>
      <c r="K42" s="2"/>
    </row>
    <row r="43" spans="1:11" x14ac:dyDescent="0.2">
      <c r="E43" s="2"/>
      <c r="K43" s="2"/>
    </row>
    <row r="44" spans="1:11" x14ac:dyDescent="0.2">
      <c r="E44" s="2"/>
      <c r="K44" s="2"/>
    </row>
    <row r="45" spans="1:11" x14ac:dyDescent="0.2">
      <c r="E45" s="2"/>
      <c r="K45" s="2"/>
    </row>
    <row r="46" spans="1:11" x14ac:dyDescent="0.2">
      <c r="E46" s="2"/>
      <c r="K46" s="2"/>
    </row>
    <row r="47" spans="1:11" x14ac:dyDescent="0.2">
      <c r="E47" s="2"/>
      <c r="K47" s="2"/>
    </row>
    <row r="48" spans="1:11" x14ac:dyDescent="0.2">
      <c r="E48" s="2"/>
      <c r="K48" s="2"/>
    </row>
    <row r="49" spans="4:11" x14ac:dyDescent="0.2">
      <c r="D49" s="1"/>
      <c r="E49" s="2"/>
      <c r="K49" s="2"/>
    </row>
    <row r="50" spans="4:11" x14ac:dyDescent="0.2">
      <c r="D50" s="1"/>
      <c r="E50" s="2"/>
      <c r="K50" s="2"/>
    </row>
    <row r="51" spans="4:11" x14ac:dyDescent="0.2">
      <c r="D51" s="1"/>
      <c r="E51" s="2"/>
      <c r="K51" s="2"/>
    </row>
    <row r="52" spans="4:11" x14ac:dyDescent="0.2">
      <c r="E52" s="2"/>
      <c r="K52" s="2"/>
    </row>
    <row r="53" spans="4:11" x14ac:dyDescent="0.2">
      <c r="E53" s="2"/>
      <c r="K53" s="2"/>
    </row>
    <row r="54" spans="4:11" x14ac:dyDescent="0.2">
      <c r="E54" s="2"/>
      <c r="K54" s="2"/>
    </row>
    <row r="55" spans="4:11" x14ac:dyDescent="0.2">
      <c r="E55" s="2"/>
      <c r="K55" s="2"/>
    </row>
    <row r="56" spans="4:11" x14ac:dyDescent="0.2">
      <c r="E56" s="4"/>
    </row>
    <row r="57" spans="4:11" x14ac:dyDescent="0.2">
      <c r="E57" s="4"/>
      <c r="K57" s="2"/>
    </row>
    <row r="58" spans="4:11" x14ac:dyDescent="0.2">
      <c r="E58" s="4"/>
      <c r="K58" s="2"/>
    </row>
    <row r="59" spans="4:11" x14ac:dyDescent="0.2">
      <c r="E59" s="4"/>
      <c r="K59" s="2"/>
    </row>
    <row r="60" spans="4:11" x14ac:dyDescent="0.2">
      <c r="E60" s="2"/>
      <c r="K60" s="2"/>
    </row>
    <row r="61" spans="4:11" x14ac:dyDescent="0.2">
      <c r="E61" s="4"/>
      <c r="K61" s="2"/>
    </row>
    <row r="62" spans="4:11" x14ac:dyDescent="0.2">
      <c r="E62" s="2"/>
      <c r="K62" s="2"/>
    </row>
    <row r="63" spans="4:11" x14ac:dyDescent="0.2">
      <c r="E63" s="4"/>
      <c r="K63" s="2"/>
    </row>
    <row r="64" spans="4:11" x14ac:dyDescent="0.2">
      <c r="E64" s="2"/>
      <c r="K64" s="2"/>
    </row>
    <row r="65" spans="5:11" x14ac:dyDescent="0.2">
      <c r="E65" s="4"/>
      <c r="K65" s="2"/>
    </row>
    <row r="66" spans="5:11" x14ac:dyDescent="0.2">
      <c r="E66" s="2"/>
      <c r="K66" s="2"/>
    </row>
    <row r="67" spans="5:11" x14ac:dyDescent="0.2">
      <c r="E67" s="4"/>
      <c r="K67" s="2"/>
    </row>
    <row r="68" spans="5:11" x14ac:dyDescent="0.2">
      <c r="E68" s="2"/>
      <c r="K68" s="2"/>
    </row>
    <row r="69" spans="5:11" x14ac:dyDescent="0.2">
      <c r="E69" s="4"/>
    </row>
    <row r="70" spans="5:11" x14ac:dyDescent="0.2">
      <c r="E70" s="4"/>
    </row>
    <row r="71" spans="5:11" x14ac:dyDescent="0.2">
      <c r="E71" s="4"/>
    </row>
  </sheetData>
  <phoneticPr fontId="0" type="noConversion"/>
  <pageMargins left="0.51181102362204722" right="0.35433070866141736" top="0.19685039370078741" bottom="0.19685039370078741" header="0" footer="0"/>
  <pageSetup paperSize="9" scale="7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ratis</vt:lpstr>
      <vt:lpstr>Préstecs</vt:lpstr>
      <vt:lpstr>Préstecs!Área_de_impresión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Jordi Bonet Bruguera</cp:lastModifiedBy>
  <cp:lastPrinted>2017-07-31T05:32:13Z</cp:lastPrinted>
  <dcterms:created xsi:type="dcterms:W3CDTF">1996-11-27T10:00:04Z</dcterms:created>
  <dcterms:modified xsi:type="dcterms:W3CDTF">2018-02-01T09:17:03Z</dcterms:modified>
</cp:coreProperties>
</file>