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tgat-my.sharepoint.com/personal/benitomc_montgat_onmicrosoft_com/Documents/Documentos/_2023 2027/2025 Infoparticipa/"/>
    </mc:Choice>
  </mc:AlternateContent>
  <xr:revisionPtr revIDLastSave="1" documentId="13_ncr:1_{C5B8A192-C553-41C1-94A3-2C177B1B6E5D}" xr6:coauthVersionLast="47" xr6:coauthVersionMax="47" xr10:uidLastSave="{1381EC93-8FA9-4383-8D17-352823EE9794}"/>
  <bookViews>
    <workbookView xWindow="-108" yWindow="-108" windowWidth="23256" windowHeight="12456" tabRatio="299" activeTab="1" xr2:uid="{C78F79FA-3DC1-4FE3-88B2-5279360F0A18}"/>
  </bookViews>
  <sheets>
    <sheet name="Resum gràfic" sheetId="3" r:id="rId1"/>
    <sheet name="Detall" sheetId="1" r:id="rId2"/>
  </sheets>
  <definedNames>
    <definedName name="_xlnm._FilterDatabase" localSheetId="1" hidden="1">Detall!$B$3:$J$112</definedName>
    <definedName name="_xlchart.v1.0" hidden="1">'Resum gràfic'!$B$7:$B$13</definedName>
    <definedName name="_xlchart.v1.1" hidden="1">'Resum gràfic'!$D$7:$D$13</definedName>
    <definedName name="_xlnm.Print_Area" localSheetId="1">Detall!$A$4:$J$112</definedName>
    <definedName name="_xlnm.Print_Area" localSheetId="0">'Resum gràfic'!$A$1:$O$25</definedName>
    <definedName name="_xlnm.Print_Titles" localSheetId="1">Detall!$1:$3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3" l="1"/>
  <c r="C9" i="3"/>
  <c r="C8" i="3"/>
  <c r="D8" i="3" s="1"/>
  <c r="C7" i="3"/>
  <c r="D7" i="3"/>
  <c r="D9" i="3"/>
  <c r="J112" i="1"/>
  <c r="F112" i="1"/>
  <c r="E112" i="1"/>
  <c r="D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I112" i="1"/>
  <c r="C12" i="3" s="1"/>
  <c r="H112" i="1"/>
  <c r="C11" i="3" s="1"/>
  <c r="G112" i="1"/>
  <c r="C10" i="3" s="1"/>
  <c r="D10" i="3" s="1"/>
  <c r="A4" i="1"/>
  <c r="D13" i="3" l="1"/>
  <c r="D12" i="3"/>
  <c r="D11" i="3"/>
</calcChain>
</file>

<file path=xl/sharedStrings.xml><?xml version="1.0" encoding="utf-8"?>
<sst xmlns="http://schemas.openxmlformats.org/spreadsheetml/2006/main" count="135" uniqueCount="133">
  <si>
    <t>Pressupost</t>
  </si>
  <si>
    <t>Drets Reconeguts -acumulats-</t>
  </si>
  <si>
    <t>Cap.</t>
  </si>
  <si>
    <t>Aplicació</t>
  </si>
  <si>
    <t>Descripció</t>
  </si>
  <si>
    <t>Prev. Inicial</t>
  </si>
  <si>
    <t>Modifics.</t>
  </si>
  <si>
    <t>Prev. Total</t>
  </si>
  <si>
    <t>T1</t>
  </si>
  <si>
    <t>T2</t>
  </si>
  <si>
    <t>T3</t>
  </si>
  <si>
    <t>[*]  T4</t>
  </si>
  <si>
    <t>Impost sobre Béns Immobles.Rústica</t>
  </si>
  <si>
    <t>Impost sobre Béns Immobles. Urbana</t>
  </si>
  <si>
    <t>Impost sobre Vehicles de Tracció mecànica</t>
  </si>
  <si>
    <t>Impost s/Increment del Valor dels Terrenys Naturalesa</t>
  </si>
  <si>
    <t>Impost sobre Activitats Econòmiques</t>
  </si>
  <si>
    <t>Impost sobre construccions, instal·lacions i obres</t>
  </si>
  <si>
    <t>Servei de clavegueram</t>
  </si>
  <si>
    <t>Servei per eliminació residus</t>
  </si>
  <si>
    <t>Taxa prestació de serveis especials</t>
  </si>
  <si>
    <t>Llicències urbanístiques</t>
  </si>
  <si>
    <t>Taxa per expedició de documents</t>
  </si>
  <si>
    <t>Taxa per expedició de documents plaques i distintius</t>
  </si>
  <si>
    <t>Taxa per retirada de vehicles</t>
  </si>
  <si>
    <t>Taxa per expedició de plaques i distintius</t>
  </si>
  <si>
    <t>Taxa per activitats i instal·lacions</t>
  </si>
  <si>
    <t>Taxa drets examens</t>
  </si>
  <si>
    <t>Taxa d'estacionament de vehicles</t>
  </si>
  <si>
    <t>Taxa per entrada de vehicles</t>
  </si>
  <si>
    <t>Taxa per aprofitament especials</t>
  </si>
  <si>
    <t>Taxa per utilització privativa o aprofitament especial</t>
  </si>
  <si>
    <t>Taxa per obertura de cales i rases</t>
  </si>
  <si>
    <t>Taxa per ocupació de la via pública</t>
  </si>
  <si>
    <t>Taxa per ocupació via pública / suspensió trànsit rodat</t>
  </si>
  <si>
    <t>Compensació de Telefónica de España S.A.</t>
  </si>
  <si>
    <t>Altres taxes ús privatiu domini públic (Ocupació</t>
  </si>
  <si>
    <t>Taxa per ús privatiu dels Horts familiars</t>
  </si>
  <si>
    <t>Preu Públic serveis assistencials</t>
  </si>
  <si>
    <t>Preu Públic serveis educatius</t>
  </si>
  <si>
    <t>Preus Públic serveis esportius</t>
  </si>
  <si>
    <t>Preu Públic serveis culturals</t>
  </si>
  <si>
    <t>Vendes procedents de la recollida selectiva</t>
  </si>
  <si>
    <t>Altres reintegraments d'operacions corrents</t>
  </si>
  <si>
    <t>Multes per infraccions urbanístiques</t>
  </si>
  <si>
    <t>Sancions tributàries</t>
  </si>
  <si>
    <t>Multes per infraccions de circulació</t>
  </si>
  <si>
    <t>Altres sancions</t>
  </si>
  <si>
    <t>Recàrrecs per declaració extemporània</t>
  </si>
  <si>
    <t>Recàrrec de constrenyiment</t>
  </si>
  <si>
    <t>Interessos de demora</t>
  </si>
  <si>
    <t>Altres ingressos per aprofitaments urbanístics</t>
  </si>
  <si>
    <t>Altres ingressos diversos</t>
  </si>
  <si>
    <t>Residus sòlids vehicles retirats</t>
  </si>
  <si>
    <t>Transf. Estat - Participació en els tributs de l'estat</t>
  </si>
  <si>
    <t>Transf.Estat-compensació beneficis fisc (IAE consolidat-IBI)</t>
  </si>
  <si>
    <t>Transf.Estat - Programes eradicació violència de gènere</t>
  </si>
  <si>
    <t>Transfs. Generalitat - Convenis Educació</t>
  </si>
  <si>
    <t>Transfs. Generalitat - Altres Subvencions</t>
  </si>
  <si>
    <t>Transf. Generalitat - Jutjat de Pau</t>
  </si>
  <si>
    <t>Transfs. Generalitat - Biblioteques</t>
  </si>
  <si>
    <t>Transfs. Generalitat - Cultura</t>
  </si>
  <si>
    <t>Transf. Generalitat - Servei Català de Trànsit</t>
  </si>
  <si>
    <t>Transfs. Generalitat - Eleccions autonomiques</t>
  </si>
  <si>
    <t>Transfs. Generalitat - Fons Cooperació local de Catalunya</t>
  </si>
  <si>
    <t>Transf.Generalitat (OSIC) - Festival de circ Curcirkit</t>
  </si>
  <si>
    <t>Transfs. Diputació - Pla Resiliència</t>
  </si>
  <si>
    <t>Transferències Diputació- Acció Social</t>
  </si>
  <si>
    <t>Transferències Diputació - Educació</t>
  </si>
  <si>
    <t>Transferències Diputació - Promoció Econòmica</t>
  </si>
  <si>
    <t>Transferències Diputació - Salut Pública</t>
  </si>
  <si>
    <t>Transferències Diputació - Consum</t>
  </si>
  <si>
    <t>Transferències Diputació - Cultura</t>
  </si>
  <si>
    <t>Transferències Diputació - Esports</t>
  </si>
  <si>
    <t>Transferències Diputació - Joventut</t>
  </si>
  <si>
    <t>Transferències Diputació - Sostenibilitat</t>
  </si>
  <si>
    <t>Transferències Diputació - Foment Ocupació</t>
  </si>
  <si>
    <t>Transferències Diputació - Programa transicions educatives</t>
  </si>
  <si>
    <t>Transferències Diputació - Informàtica</t>
  </si>
  <si>
    <t>DIBA.Programa Escolta jove</t>
  </si>
  <si>
    <t>Transf. Diputació - comerç</t>
  </si>
  <si>
    <t>Transfs. Diputació - Millora Ocupabilitat</t>
  </si>
  <si>
    <t>Transfs. Diputació - Plans Ocupació</t>
  </si>
  <si>
    <t>Transfs. Diputació - Millora camins municipals</t>
  </si>
  <si>
    <t>Transf.Diputació- Programa extraord local</t>
  </si>
  <si>
    <t>DIBA.XGL projecte Montgatitza't amb el comerç i la cultura</t>
  </si>
  <si>
    <t>DIBA.Projectes singulars suport teixit productiu</t>
  </si>
  <si>
    <t>Transf.Ajuntaments Tiana Conveni Escola Adults</t>
  </si>
  <si>
    <t>Transf.Ajunt.El Masnou CLSE Baix Maresme</t>
  </si>
  <si>
    <t>Transfs. Ajunt. Tiana subv. Accions Promoció Comercial</t>
  </si>
  <si>
    <t>Transf.Ajuntaments</t>
  </si>
  <si>
    <t>Aj Tiana Subv DIBA impuls sector creatiu i artesà B Maresme</t>
  </si>
  <si>
    <t>Transfs. AMB - Anualitat PAMUS</t>
  </si>
  <si>
    <t>Transf.AMB - Millora recollida selectiva</t>
  </si>
  <si>
    <t>Transferència AMB- Servei transport</t>
  </si>
  <si>
    <t>Transfs. AMB - Activitats àmbit transparència</t>
  </si>
  <si>
    <t>Plans Ocupació AMB 2024-2027</t>
  </si>
  <si>
    <t>Transf. AMB - Pla suport polítiques socials 2020-2023.</t>
  </si>
  <si>
    <t>Transferències CCM- Atenció primària</t>
  </si>
  <si>
    <t>Transfs. CCM - Acitivitats Extraescolars</t>
  </si>
  <si>
    <t>Aportació Conveni Fundació Humana</t>
  </si>
  <si>
    <t>Concessió explotació Bar camp esports</t>
  </si>
  <si>
    <t>Concessió guinguetes</t>
  </si>
  <si>
    <t>Cànon concessió Mercat Municipal</t>
  </si>
  <si>
    <t>Cànon concessió bar Parc Les Bateries</t>
  </si>
  <si>
    <t>Cessió ús per espais de treball a l'ORGT</t>
  </si>
  <si>
    <t>Cànon dret de superfície Camí d'Alella (Can Regent)</t>
  </si>
  <si>
    <t>Cànon per instal.lació antenes telefonia mòbil</t>
  </si>
  <si>
    <t>Altres transf de capital GENE PUOSC 2020-2024</t>
  </si>
  <si>
    <t>Subvencio Agencia Catalana Residus</t>
  </si>
  <si>
    <t>DIBA Programa Gral Inversions</t>
  </si>
  <si>
    <t>DIBA Digitalització i condicionament equipaments esportius</t>
  </si>
  <si>
    <t>DIBA.Programa sectorial millora camins mpals 2024-27</t>
  </si>
  <si>
    <t>DIBA.Programa sectorial millora xarxes abastament aigua</t>
  </si>
  <si>
    <t>Programa Sectorial Transició Ecologica 2030- Clima</t>
  </si>
  <si>
    <t>DIBA.SUBV PCL</t>
  </si>
  <si>
    <t>Per a despeses generals</t>
  </si>
  <si>
    <t>Per a despeses amb finançament afectat</t>
  </si>
  <si>
    <t>Préstecs rebuts a llarg termini d'ens del sector públic</t>
  </si>
  <si>
    <t>Préstecs rebuts a llarg termini d'ens de fora del sect</t>
  </si>
  <si>
    <t>TOTAL</t>
  </si>
  <si>
    <t xml:space="preserve">DADES PROVISIONALS, ACTUALITZADES A DATA 6 FEBRER 2025  [*] </t>
  </si>
  <si>
    <t>Execució
2on Trim.</t>
  </si>
  <si>
    <t>Execució
1er Trim.</t>
  </si>
  <si>
    <t>Execució
4rt Trim.</t>
  </si>
  <si>
    <t>Execució
3er Trim.</t>
  </si>
  <si>
    <t>EXECUCIÓ TRIMESTRAL (m€)</t>
  </si>
  <si>
    <t>EXECUCIÓ ACUMULADA (€)</t>
  </si>
  <si>
    <t>Previsions
Inicials</t>
  </si>
  <si>
    <t>Previsions
Totals</t>
  </si>
  <si>
    <t>[*]</t>
  </si>
  <si>
    <t>DADES PROVISIONALS,</t>
  </si>
  <si>
    <t>ACTUALITZADES A 6 FEBRER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</si>
</sst>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_ ;[Red]\-#,###\ "/>
    <numFmt numFmtId="165" formatCode="#,##0_ ;[Red]\-#,##0\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sz val="11"/>
      <name val="Aptos"/>
      <family val="2"/>
    </font>
    <font>
      <b/>
      <i/>
      <sz val="11"/>
      <name val="Aptos"/>
      <family val="2"/>
    </font>
    <font>
      <i/>
      <sz val="10"/>
      <color theme="1"/>
      <name val="Aptos"/>
      <family val="2"/>
    </font>
    <font>
      <b/>
      <i/>
      <sz val="11"/>
      <color theme="1"/>
      <name val="Aptos"/>
      <family val="2"/>
    </font>
    <font>
      <b/>
      <sz val="12"/>
      <color theme="0"/>
      <name val="Aptos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b/>
      <i/>
      <sz val="12"/>
      <color theme="1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165" fontId="2" fillId="6" borderId="5" xfId="0" applyNumberFormat="1" applyFont="1" applyFill="1" applyBorder="1" applyAlignment="1">
      <alignment horizontal="right" vertical="center" wrapText="1"/>
    </xf>
    <xf numFmtId="165" fontId="2" fillId="6" borderId="5" xfId="0" applyNumberFormat="1" applyFont="1" applyFill="1" applyBorder="1" applyAlignment="1">
      <alignment horizontal="right" vertical="center"/>
    </xf>
    <xf numFmtId="165" fontId="3" fillId="4" borderId="6" xfId="0" applyNumberFormat="1" applyFont="1" applyFill="1" applyBorder="1" applyAlignment="1">
      <alignment horizontal="right" vertical="center" wrapText="1"/>
    </xf>
    <xf numFmtId="165" fontId="5" fillId="5" borderId="4" xfId="0" applyNumberFormat="1" applyFont="1" applyFill="1" applyBorder="1" applyAlignment="1">
      <alignment horizontal="right" vertical="center"/>
    </xf>
    <xf numFmtId="165" fontId="5" fillId="5" borderId="5" xfId="0" applyNumberFormat="1" applyFont="1" applyFill="1" applyBorder="1" applyAlignment="1">
      <alignment horizontal="right" vertical="center"/>
    </xf>
    <xf numFmtId="165" fontId="4" fillId="5" borderId="6" xfId="0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4" borderId="8" xfId="0" applyNumberFormat="1" applyFont="1" applyFill="1" applyBorder="1" applyAlignment="1">
      <alignment vertical="center"/>
    </xf>
    <xf numFmtId="164" fontId="6" fillId="0" borderId="7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64" fontId="4" fillId="5" borderId="8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164" fontId="4" fillId="5" borderId="6" xfId="0" applyNumberFormat="1" applyFont="1" applyFill="1" applyBorder="1" applyAlignment="1">
      <alignment vertical="center"/>
    </xf>
    <xf numFmtId="0" fontId="2" fillId="0" borderId="9" xfId="0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2" fillId="0" borderId="11" xfId="0" applyFont="1" applyBorder="1"/>
    <xf numFmtId="164" fontId="2" fillId="6" borderId="9" xfId="0" applyNumberFormat="1" applyFont="1" applyFill="1" applyBorder="1"/>
    <xf numFmtId="164" fontId="2" fillId="6" borderId="10" xfId="0" applyNumberFormat="1" applyFont="1" applyFill="1" applyBorder="1"/>
    <xf numFmtId="164" fontId="3" fillId="4" borderId="11" xfId="0" applyNumberFormat="1" applyFont="1" applyFill="1" applyBorder="1"/>
    <xf numFmtId="164" fontId="4" fillId="5" borderId="9" xfId="0" applyNumberFormat="1" applyFont="1" applyFill="1" applyBorder="1"/>
    <xf numFmtId="164" fontId="4" fillId="5" borderId="10" xfId="0" applyNumberFormat="1" applyFont="1" applyFill="1" applyBorder="1"/>
    <xf numFmtId="164" fontId="4" fillId="5" borderId="11" xfId="0" applyNumberFormat="1" applyFont="1" applyFill="1" applyBorder="1"/>
    <xf numFmtId="0" fontId="2" fillId="0" borderId="0" xfId="0" applyFont="1"/>
    <xf numFmtId="1" fontId="1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8" fillId="8" borderId="12" xfId="0" applyFont="1" applyFill="1" applyBorder="1" applyAlignment="1">
      <alignment horizontal="left" vertical="center" wrapText="1" indent="1"/>
    </xf>
    <xf numFmtId="165" fontId="8" fillId="8" borderId="12" xfId="0" applyNumberFormat="1" applyFont="1" applyFill="1" applyBorder="1" applyAlignment="1">
      <alignment vertical="center"/>
    </xf>
    <xf numFmtId="165" fontId="8" fillId="8" borderId="15" xfId="0" applyNumberFormat="1" applyFont="1" applyFill="1" applyBorder="1" applyAlignment="1">
      <alignment vertical="center"/>
    </xf>
    <xf numFmtId="0" fontId="9" fillId="9" borderId="13" xfId="0" applyFont="1" applyFill="1" applyBorder="1" applyAlignment="1">
      <alignment horizontal="left" vertical="center" indent="1"/>
    </xf>
    <xf numFmtId="165" fontId="9" fillId="9" borderId="13" xfId="0" applyNumberFormat="1" applyFont="1" applyFill="1" applyBorder="1" applyAlignment="1">
      <alignment vertical="center"/>
    </xf>
    <xf numFmtId="165" fontId="9" fillId="9" borderId="16" xfId="0" applyNumberFormat="1" applyFont="1" applyFill="1" applyBorder="1" applyAlignment="1">
      <alignment vertical="center"/>
    </xf>
    <xf numFmtId="0" fontId="8" fillId="8" borderId="4" xfId="0" applyFont="1" applyFill="1" applyBorder="1" applyAlignment="1">
      <alignment horizontal="left" vertical="center" wrapText="1" indent="1"/>
    </xf>
    <xf numFmtId="165" fontId="8" fillId="8" borderId="4" xfId="0" applyNumberFormat="1" applyFont="1" applyFill="1" applyBorder="1" applyAlignment="1">
      <alignment vertical="center"/>
    </xf>
    <xf numFmtId="165" fontId="8" fillId="8" borderId="17" xfId="0" applyNumberFormat="1" applyFont="1" applyFill="1" applyBorder="1" applyAlignment="1">
      <alignment vertical="center"/>
    </xf>
    <xf numFmtId="0" fontId="9" fillId="7" borderId="12" xfId="0" applyFont="1" applyFill="1" applyBorder="1" applyAlignment="1">
      <alignment horizontal="left" vertical="center" wrapText="1" indent="1"/>
    </xf>
    <xf numFmtId="165" fontId="9" fillId="7" borderId="12" xfId="0" applyNumberFormat="1" applyFont="1" applyFill="1" applyBorder="1" applyAlignment="1">
      <alignment vertical="center"/>
    </xf>
    <xf numFmtId="165" fontId="9" fillId="7" borderId="15" xfId="0" applyNumberFormat="1" applyFont="1" applyFill="1" applyBorder="1" applyAlignment="1">
      <alignment vertical="center"/>
    </xf>
    <xf numFmtId="0" fontId="9" fillId="7" borderId="13" xfId="0" applyFont="1" applyFill="1" applyBorder="1" applyAlignment="1">
      <alignment horizontal="left" vertical="center" wrapText="1" indent="1"/>
    </xf>
    <xf numFmtId="165" fontId="9" fillId="7" borderId="13" xfId="0" applyNumberFormat="1" applyFont="1" applyFill="1" applyBorder="1" applyAlignment="1">
      <alignment vertical="center"/>
    </xf>
    <xf numFmtId="165" fontId="9" fillId="7" borderId="16" xfId="0" applyNumberFormat="1" applyFont="1" applyFill="1" applyBorder="1" applyAlignment="1">
      <alignment vertical="center"/>
    </xf>
    <xf numFmtId="0" fontId="9" fillId="7" borderId="4" xfId="0" applyFont="1" applyFill="1" applyBorder="1" applyAlignment="1">
      <alignment horizontal="left" vertical="center" wrapText="1" indent="1"/>
    </xf>
    <xf numFmtId="165" fontId="9" fillId="7" borderId="4" xfId="0" applyNumberFormat="1" applyFont="1" applyFill="1" applyBorder="1" applyAlignment="1">
      <alignment vertical="center"/>
    </xf>
    <xf numFmtId="165" fontId="9" fillId="7" borderId="17" xfId="0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165" fontId="10" fillId="2" borderId="0" xfId="0" applyNumberFormat="1" applyFont="1" applyFill="1" applyAlignment="1">
      <alignment vertical="center"/>
    </xf>
    <xf numFmtId="0" fontId="9" fillId="3" borderId="18" xfId="0" applyFont="1" applyFill="1" applyBorder="1" applyAlignment="1">
      <alignment horizontal="right" vertical="center" wrapText="1"/>
    </xf>
    <xf numFmtId="0" fontId="9" fillId="3" borderId="14" xfId="0" applyFont="1" applyFill="1" applyBorder="1" applyAlignment="1">
      <alignment horizontal="right" vertical="center" wrapText="1"/>
    </xf>
    <xf numFmtId="165" fontId="3" fillId="4" borderId="2" xfId="0" applyNumberFormat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165" fontId="4" fillId="5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Execució pressupost d'ingressos, any 2024 per trimestre</cx:v>
        </cx:txData>
      </cx:tx>
      <cx:txPr>
        <a:bodyPr vertOverflow="overflow" horzOverflow="overflow" wrap="square" lIns="0" tIns="0" rIns="0" bIns="0"/>
        <a:lstStyle/>
        <a:p>
          <a:pPr algn="ctr" rtl="0">
            <a:defRPr sz="1800" b="1" i="0">
              <a:solidFill>
                <a:sysClr val="windowText" lastClr="000000"/>
              </a:solidFill>
              <a:latin typeface="Aptos" panose="020B0004020202020204" pitchFamily="34" charset="0"/>
              <a:ea typeface="Aptos" panose="020B0004020202020204" pitchFamily="34" charset="0"/>
              <a:cs typeface="Aptos" panose="020B0004020202020204" pitchFamily="34" charset="0"/>
            </a:defRPr>
          </a:pPr>
          <a:r>
            <a:rPr lang="es-ES" sz="1800" b="1">
              <a:solidFill>
                <a:sysClr val="windowText" lastClr="000000"/>
              </a:solidFill>
              <a:latin typeface="Aptos" panose="020B0004020202020204" pitchFamily="34" charset="0"/>
            </a:rPr>
            <a:t>Execució pressupost d'ingressos, any 2024 per trimestre</a:t>
          </a:r>
        </a:p>
      </cx:txPr>
    </cx:title>
    <cx:plotArea>
      <cx:plotAreaRegion>
        <cx:series layoutId="waterfall" uniqueId="{29CC5E8C-871C-4EA5-94BD-4A88D81DA2CF}" formatIdx="0">
          <cx:dataPt idx="1">
            <cx:spPr>
              <a:solidFill>
                <a:srgbClr val="0F9ED5">
                  <a:lumMod val="40000"/>
                  <a:lumOff val="60000"/>
                </a:srgbClr>
              </a:solidFill>
            </cx:spPr>
          </cx:dataPt>
          <cx:dataPt idx="2">
            <cx:spPr>
              <a:solidFill>
                <a:srgbClr val="156082"/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rgbClr val="FF0000"/>
              </a:solidFill>
            </cx:spPr>
          </cx:dataPt>
          <cx:dataPt idx="5">
            <cx:spPr>
              <a:solidFill>
                <a:srgbClr val="FF0000"/>
              </a:solidFill>
            </cx:spPr>
          </cx:dataPt>
          <cx:dataPt idx="6">
            <cx:spPr>
              <a:solidFill>
                <a:srgbClr val="FF0000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1400" b="1" i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Aptos" panose="020B0004020202020204" pitchFamily="34" charset="0"/>
                    <a:cs typeface="Aptos" panose="020B0004020202020204" pitchFamily="34" charset="0"/>
                  </a:defRPr>
                </a:pPr>
                <a:endParaRPr lang="es-ES" sz="1400" b="1">
                  <a:solidFill>
                    <a:sysClr val="windowText" lastClr="000000"/>
                  </a:solidFill>
                  <a:latin typeface="Aptos" panose="020B0004020202020204" pitchFamily="34" charset="0"/>
                </a:endParaRPr>
              </a:p>
            </cx:txPr>
            <cx:visibility seriesName="0" categoryName="0" value="1"/>
          </cx:dataLabels>
          <cx:dataId val="0"/>
          <cx:layoutPr>
            <cx:visibility connectorLines="0"/>
            <cx:subtotals>
              <cx:idx val="2"/>
              <cx:idx val="3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1100" b="1" i="0">
                <a:solidFill>
                  <a:sysClr val="windowText" lastClr="000000"/>
                </a:solidFill>
                <a:latin typeface="Aptos" panose="020B0004020202020204" pitchFamily="34" charset="0"/>
                <a:ea typeface="Aptos" panose="020B0004020202020204" pitchFamily="34" charset="0"/>
                <a:cs typeface="Aptos" panose="020B0004020202020204" pitchFamily="34" charset="0"/>
              </a:defRPr>
            </a:pPr>
            <a:endParaRPr lang="es-ES" sz="1100" b="1">
              <a:solidFill>
                <a:sysClr val="windowText" lastClr="000000"/>
              </a:solidFill>
              <a:latin typeface="Aptos" panose="020B0004020202020204" pitchFamily="34" charset="0"/>
            </a:endParaRPr>
          </a:p>
        </cx:txPr>
      </cx:axis>
      <cx:axis id="1">
        <cx:valScaling max="23000"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100" b="0" i="0">
                <a:solidFill>
                  <a:sysClr val="windowText" lastClr="000000"/>
                </a:solidFill>
                <a:latin typeface="Aptos" panose="020B0004020202020204" pitchFamily="34" charset="0"/>
                <a:ea typeface="Aptos" panose="020B0004020202020204" pitchFamily="34" charset="0"/>
                <a:cs typeface="Aptos" panose="020B0004020202020204" pitchFamily="34" charset="0"/>
              </a:defRPr>
            </a:pPr>
            <a:endParaRPr lang="es-ES" sz="1100">
              <a:solidFill>
                <a:sysClr val="windowText" lastClr="000000"/>
              </a:solidFill>
              <a:latin typeface="Aptos" panose="020B0004020202020204" pitchFamily="34" charset="0"/>
            </a:endParaRPr>
          </a:p>
        </cx:txPr>
      </cx:axis>
    </cx:plotArea>
  </cx:chart>
  <cx:spPr>
    <a:ln w="12700">
      <a:solidFill>
        <a:schemeClr val="tx1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352813</xdr:colOff>
      <xdr:row>0</xdr:row>
      <xdr:rowOff>153761</xdr:rowOff>
    </xdr:from>
    <xdr:to>
      <xdr:col>14</xdr:col>
      <xdr:colOff>544285</xdr:colOff>
      <xdr:row>24</xdr:row>
      <xdr:rowOff>45098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81C81EC6-E2FB-43F2-ACA5-5F3979DE7EE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51433" y="153761"/>
              <a:ext cx="8040072" cy="667313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D2BF3-C33C-49F7-998A-4B60FA5D406F}">
  <sheetPr>
    <pageSetUpPr fitToPage="1"/>
  </sheetPr>
  <dimension ref="B5:E18"/>
  <sheetViews>
    <sheetView zoomScale="98" zoomScaleNormal="98" workbookViewId="0"/>
  </sheetViews>
  <sheetFormatPr baseColWidth="10" defaultColWidth="11.44140625" defaultRowHeight="15.6" x14ac:dyDescent="0.3"/>
  <cols>
    <col min="1" max="1" width="5.109375" style="67" customWidth="1"/>
    <col min="2" max="2" width="15.109375" style="67" customWidth="1"/>
    <col min="3" max="3" width="19.44140625" style="71" customWidth="1"/>
    <col min="4" max="4" width="21.5546875" style="67" customWidth="1"/>
    <col min="5" max="16384" width="11.44140625" style="67"/>
  </cols>
  <sheetData>
    <row r="5" spans="2:5" ht="16.2" thickBot="1" x14ac:dyDescent="0.35"/>
    <row r="6" spans="2:5" ht="32.25" customHeight="1" thickBot="1" x14ac:dyDescent="0.35">
      <c r="C6" s="72" t="s">
        <v>127</v>
      </c>
      <c r="D6" s="73" t="s">
        <v>126</v>
      </c>
    </row>
    <row r="7" spans="2:5" ht="36" customHeight="1" x14ac:dyDescent="0.3">
      <c r="B7" s="49" t="s">
        <v>128</v>
      </c>
      <c r="C7" s="50">
        <f>Detall!D112</f>
        <v>15752958</v>
      </c>
      <c r="D7" s="51">
        <f>C7/1000</f>
        <v>15752.958000000001</v>
      </c>
    </row>
    <row r="8" spans="2:5" ht="36" customHeight="1" x14ac:dyDescent="0.3">
      <c r="B8" s="52" t="s">
        <v>6</v>
      </c>
      <c r="C8" s="53">
        <f>Detall!E112</f>
        <v>5634369.5800000001</v>
      </c>
      <c r="D8" s="54">
        <f>C8/1000</f>
        <v>5634.3695800000005</v>
      </c>
    </row>
    <row r="9" spans="2:5" ht="36" customHeight="1" thickBot="1" x14ac:dyDescent="0.35">
      <c r="B9" s="55" t="s">
        <v>129</v>
      </c>
      <c r="C9" s="56">
        <f>Detall!F112</f>
        <v>21387327.579999998</v>
      </c>
      <c r="D9" s="57">
        <f>C9/1000</f>
        <v>21387.327579999997</v>
      </c>
    </row>
    <row r="10" spans="2:5" ht="36" customHeight="1" x14ac:dyDescent="0.3">
      <c r="B10" s="58" t="s">
        <v>123</v>
      </c>
      <c r="C10" s="59">
        <f>Detall!G112</f>
        <v>2294077.1100000008</v>
      </c>
      <c r="D10" s="60">
        <f>C10/1000</f>
        <v>2294.0771100000006</v>
      </c>
    </row>
    <row r="11" spans="2:5" ht="36" customHeight="1" x14ac:dyDescent="0.3">
      <c r="B11" s="61" t="s">
        <v>122</v>
      </c>
      <c r="C11" s="62">
        <f>Detall!H112</f>
        <v>7379701.2199999988</v>
      </c>
      <c r="D11" s="63">
        <f>(C11-C10)/1000</f>
        <v>5085.6241099999979</v>
      </c>
    </row>
    <row r="12" spans="2:5" ht="36" customHeight="1" x14ac:dyDescent="0.3">
      <c r="B12" s="61" t="s">
        <v>125</v>
      </c>
      <c r="C12" s="62">
        <f>Detall!I112</f>
        <v>10853010.240000002</v>
      </c>
      <c r="D12" s="63">
        <f>(C12-C11)/1000</f>
        <v>3473.3090200000033</v>
      </c>
    </row>
    <row r="13" spans="2:5" ht="36" customHeight="1" thickBot="1" x14ac:dyDescent="0.35">
      <c r="B13" s="64" t="s">
        <v>124</v>
      </c>
      <c r="C13" s="65">
        <f>Detall!J112</f>
        <v>13375037.1</v>
      </c>
      <c r="D13" s="66">
        <f>(C13-C12)/1000</f>
        <v>2522.0268599999977</v>
      </c>
      <c r="E13" s="68" t="s">
        <v>130</v>
      </c>
    </row>
    <row r="17" spans="2:3" x14ac:dyDescent="0.3">
      <c r="B17" s="69" t="s">
        <v>130</v>
      </c>
      <c r="C17" s="70" t="s">
        <v>131</v>
      </c>
    </row>
    <row r="18" spans="2:3" x14ac:dyDescent="0.3">
      <c r="B18" s="68"/>
      <c r="C18" s="68" t="s">
        <v>132</v>
      </c>
    </row>
  </sheetData>
  <pageMargins left="0.31496062992125984" right="0.31496062992125984" top="1.1417322834645669" bottom="0.74803149606299213" header="0.15748031496062992" footer="0.31496062992125984"/>
  <pageSetup paperSize="9" scale="75" orientation="landscape" r:id="rId1"/>
  <headerFooter>
    <oddHeader>&amp;L&amp;G&amp;R&amp;"-,Negrita"&amp;16
&amp;F - &amp;A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717F1-0DC0-4CFF-81BC-D7B78D542E6B}">
  <sheetPr>
    <pageSetUpPr fitToPage="1"/>
  </sheetPr>
  <dimension ref="A1:AB120"/>
  <sheetViews>
    <sheetView tabSelected="1" workbookViewId="0">
      <pane xSplit="3" ySplit="3" topLeftCell="D91" activePane="bottomRight" state="frozen"/>
      <selection activeCell="B4" sqref="B4"/>
      <selection pane="topRight" activeCell="B4" sqref="B4"/>
      <selection pane="bottomLeft" activeCell="B4" sqref="B4"/>
      <selection pane="bottomRight" activeCell="A95" sqref="A95"/>
    </sheetView>
  </sheetViews>
  <sheetFormatPr baseColWidth="10" defaultColWidth="11.44140625" defaultRowHeight="14.4" x14ac:dyDescent="0.3"/>
  <cols>
    <col min="1" max="1" width="5.33203125" style="21" bestFit="1" customWidth="1"/>
    <col min="2" max="2" width="11.5546875" style="21" bestFit="1" customWidth="1"/>
    <col min="3" max="3" width="47" style="28" customWidth="1"/>
    <col min="4" max="4" width="12.5546875" style="23" customWidth="1"/>
    <col min="5" max="5" width="11.5546875" style="23" bestFit="1" customWidth="1"/>
    <col min="6" max="6" width="11.6640625" style="23" bestFit="1" customWidth="1"/>
    <col min="7" max="8" width="11.5546875" style="23" bestFit="1" customWidth="1"/>
    <col min="9" max="9" width="11.6640625" style="23" bestFit="1" customWidth="1"/>
    <col min="10" max="10" width="12.88671875" style="23" customWidth="1"/>
    <col min="11" max="16384" width="11.44140625" style="28"/>
  </cols>
  <sheetData>
    <row r="1" spans="1:28" s="2" customFormat="1" ht="21" customHeight="1" thickBot="1" x14ac:dyDescent="0.35">
      <c r="A1" s="1"/>
      <c r="H1" s="3"/>
      <c r="I1" s="3"/>
      <c r="J1" s="48" t="s">
        <v>121</v>
      </c>
    </row>
    <row r="2" spans="1:28" s="9" customFormat="1" ht="14.4" customHeight="1" x14ac:dyDescent="0.3">
      <c r="A2" s="4"/>
      <c r="B2" s="5"/>
      <c r="C2" s="6"/>
      <c r="D2" s="74" t="s">
        <v>0</v>
      </c>
      <c r="E2" s="74"/>
      <c r="F2" s="75"/>
      <c r="G2" s="76" t="s">
        <v>1</v>
      </c>
      <c r="H2" s="77"/>
      <c r="I2" s="77"/>
      <c r="J2" s="78"/>
      <c r="K2" s="7"/>
      <c r="L2" s="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s="19" customFormat="1" ht="15" thickBot="1" x14ac:dyDescent="0.35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  <c r="F3" s="15" t="s">
        <v>7</v>
      </c>
      <c r="G3" s="16" t="s">
        <v>8</v>
      </c>
      <c r="H3" s="17" t="s">
        <v>9</v>
      </c>
      <c r="I3" s="17" t="s">
        <v>10</v>
      </c>
      <c r="J3" s="18" t="s">
        <v>11</v>
      </c>
      <c r="K3" s="7"/>
      <c r="L3" s="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x14ac:dyDescent="0.3">
      <c r="A4" s="20">
        <f>LEFT(B4,1)+0</f>
        <v>1</v>
      </c>
      <c r="B4" s="21">
        <v>11200</v>
      </c>
      <c r="C4" s="22" t="s">
        <v>12</v>
      </c>
      <c r="D4" s="23">
        <v>3000</v>
      </c>
      <c r="E4" s="23">
        <v>0</v>
      </c>
      <c r="F4" s="24">
        <v>3000</v>
      </c>
      <c r="G4" s="25">
        <v>0</v>
      </c>
      <c r="H4" s="26">
        <v>-2002.24</v>
      </c>
      <c r="I4" s="26">
        <v>-2002.24</v>
      </c>
      <c r="J4" s="27">
        <v>-2002.24</v>
      </c>
      <c r="L4" s="21"/>
    </row>
    <row r="5" spans="1:28" x14ac:dyDescent="0.3">
      <c r="A5" s="20">
        <f t="shared" ref="A5:A68" si="0">LEFT(B5,1)+0</f>
        <v>1</v>
      </c>
      <c r="B5" s="21">
        <v>11300</v>
      </c>
      <c r="C5" s="22" t="s">
        <v>13</v>
      </c>
      <c r="D5" s="23">
        <v>3211000</v>
      </c>
      <c r="E5" s="23">
        <v>0</v>
      </c>
      <c r="F5" s="24">
        <v>3211000</v>
      </c>
      <c r="G5" s="25">
        <v>-354.57</v>
      </c>
      <c r="H5" s="26">
        <v>2896065.1</v>
      </c>
      <c r="I5" s="26">
        <v>2873563.92</v>
      </c>
      <c r="J5" s="27">
        <v>2870477.01</v>
      </c>
      <c r="L5" s="21"/>
    </row>
    <row r="6" spans="1:28" x14ac:dyDescent="0.3">
      <c r="A6" s="20">
        <f t="shared" si="0"/>
        <v>1</v>
      </c>
      <c r="B6" s="21">
        <v>11500</v>
      </c>
      <c r="C6" s="22" t="s">
        <v>14</v>
      </c>
      <c r="D6" s="23">
        <v>750000</v>
      </c>
      <c r="E6" s="23">
        <v>0</v>
      </c>
      <c r="F6" s="24">
        <v>750000</v>
      </c>
      <c r="G6" s="25">
        <v>630884.76</v>
      </c>
      <c r="H6" s="26">
        <v>635920.81999999995</v>
      </c>
      <c r="I6" s="26">
        <v>637124.99</v>
      </c>
      <c r="J6" s="27">
        <v>639548.41</v>
      </c>
      <c r="L6" s="21"/>
    </row>
    <row r="7" spans="1:28" x14ac:dyDescent="0.3">
      <c r="A7" s="20">
        <f t="shared" si="0"/>
        <v>1</v>
      </c>
      <c r="B7" s="21">
        <v>11600</v>
      </c>
      <c r="C7" s="22" t="s">
        <v>15</v>
      </c>
      <c r="D7" s="23">
        <v>560000</v>
      </c>
      <c r="E7" s="23">
        <v>0</v>
      </c>
      <c r="F7" s="24">
        <v>560000</v>
      </c>
      <c r="G7" s="25">
        <v>142837.42000000001</v>
      </c>
      <c r="H7" s="26">
        <v>311342</v>
      </c>
      <c r="I7" s="26">
        <v>393533.14</v>
      </c>
      <c r="J7" s="27">
        <v>528675.57999999996</v>
      </c>
      <c r="L7" s="21"/>
    </row>
    <row r="8" spans="1:28" ht="15" thickBot="1" x14ac:dyDescent="0.35">
      <c r="A8" s="29">
        <f t="shared" si="0"/>
        <v>1</v>
      </c>
      <c r="B8" s="30">
        <v>13000</v>
      </c>
      <c r="C8" s="31" t="s">
        <v>16</v>
      </c>
      <c r="D8" s="32">
        <v>176000</v>
      </c>
      <c r="E8" s="32">
        <v>0</v>
      </c>
      <c r="F8" s="33">
        <v>176000</v>
      </c>
      <c r="G8" s="34">
        <v>35185</v>
      </c>
      <c r="H8" s="35">
        <v>44136.94</v>
      </c>
      <c r="I8" s="35">
        <v>160761.1</v>
      </c>
      <c r="J8" s="36">
        <v>163710.99</v>
      </c>
      <c r="L8" s="21"/>
    </row>
    <row r="9" spans="1:28" ht="15" thickBot="1" x14ac:dyDescent="0.35">
      <c r="A9" s="29">
        <f t="shared" si="0"/>
        <v>2</v>
      </c>
      <c r="B9" s="30">
        <v>29000</v>
      </c>
      <c r="C9" s="31" t="s">
        <v>17</v>
      </c>
      <c r="D9" s="32">
        <v>400000</v>
      </c>
      <c r="E9" s="32">
        <v>0</v>
      </c>
      <c r="F9" s="33">
        <v>400000</v>
      </c>
      <c r="G9" s="34">
        <v>95109.89</v>
      </c>
      <c r="H9" s="35">
        <v>248445.55</v>
      </c>
      <c r="I9" s="35">
        <v>321319.40000000002</v>
      </c>
      <c r="J9" s="36">
        <v>400050.43</v>
      </c>
      <c r="L9" s="21"/>
    </row>
    <row r="10" spans="1:28" x14ac:dyDescent="0.3">
      <c r="A10" s="20">
        <f t="shared" si="0"/>
        <v>3</v>
      </c>
      <c r="B10" s="21">
        <v>30100</v>
      </c>
      <c r="C10" s="22" t="s">
        <v>18</v>
      </c>
      <c r="D10" s="23">
        <v>137000</v>
      </c>
      <c r="E10" s="23">
        <v>0</v>
      </c>
      <c r="F10" s="24">
        <v>137000</v>
      </c>
      <c r="G10" s="25">
        <v>43148.55</v>
      </c>
      <c r="H10" s="26">
        <v>80094.509999999995</v>
      </c>
      <c r="I10" s="26">
        <v>96488.5</v>
      </c>
      <c r="J10" s="27">
        <v>142835.1</v>
      </c>
      <c r="L10" s="21"/>
    </row>
    <row r="11" spans="1:28" x14ac:dyDescent="0.3">
      <c r="A11" s="20">
        <f t="shared" si="0"/>
        <v>3</v>
      </c>
      <c r="B11" s="21">
        <v>30200</v>
      </c>
      <c r="C11" s="22" t="s">
        <v>19</v>
      </c>
      <c r="D11" s="23">
        <v>820000</v>
      </c>
      <c r="E11" s="23">
        <v>0</v>
      </c>
      <c r="F11" s="24">
        <v>820000</v>
      </c>
      <c r="G11" s="25">
        <v>-1012.31</v>
      </c>
      <c r="H11" s="26">
        <v>-565.61</v>
      </c>
      <c r="I11" s="26">
        <v>771682.29</v>
      </c>
      <c r="J11" s="27">
        <v>821852.08</v>
      </c>
      <c r="L11" s="21"/>
    </row>
    <row r="12" spans="1:28" x14ac:dyDescent="0.3">
      <c r="A12" s="20">
        <f t="shared" si="0"/>
        <v>3</v>
      </c>
      <c r="B12" s="21">
        <v>30902</v>
      </c>
      <c r="C12" s="22" t="s">
        <v>20</v>
      </c>
      <c r="D12" s="23">
        <v>4000</v>
      </c>
      <c r="E12" s="23">
        <v>0</v>
      </c>
      <c r="F12" s="24">
        <v>4000</v>
      </c>
      <c r="G12" s="25">
        <v>650.6</v>
      </c>
      <c r="H12" s="26">
        <v>1222.0999999999999</v>
      </c>
      <c r="I12" s="26">
        <v>2555.6</v>
      </c>
      <c r="J12" s="27">
        <v>3825.6</v>
      </c>
      <c r="L12" s="21"/>
    </row>
    <row r="13" spans="1:28" x14ac:dyDescent="0.3">
      <c r="A13" s="20">
        <f t="shared" si="0"/>
        <v>3</v>
      </c>
      <c r="B13" s="21">
        <v>32100</v>
      </c>
      <c r="C13" s="22" t="s">
        <v>21</v>
      </c>
      <c r="D13" s="23">
        <v>165000</v>
      </c>
      <c r="E13" s="23">
        <v>0</v>
      </c>
      <c r="F13" s="24">
        <v>165000</v>
      </c>
      <c r="G13" s="25">
        <v>108343.13</v>
      </c>
      <c r="H13" s="26">
        <v>115772.37</v>
      </c>
      <c r="I13" s="26">
        <v>140238.73000000001</v>
      </c>
      <c r="J13" s="27">
        <v>165035.68</v>
      </c>
      <c r="L13" s="21"/>
    </row>
    <row r="14" spans="1:28" x14ac:dyDescent="0.3">
      <c r="A14" s="20">
        <f t="shared" si="0"/>
        <v>3</v>
      </c>
      <c r="B14" s="21">
        <v>32500</v>
      </c>
      <c r="C14" s="22" t="s">
        <v>22</v>
      </c>
      <c r="D14" s="23">
        <v>15000</v>
      </c>
      <c r="E14" s="23">
        <v>0</v>
      </c>
      <c r="F14" s="24">
        <v>15000</v>
      </c>
      <c r="G14" s="25">
        <v>3466.04</v>
      </c>
      <c r="H14" s="26">
        <v>7165.49</v>
      </c>
      <c r="I14" s="26">
        <v>9622.98</v>
      </c>
      <c r="J14" s="27">
        <v>13391.74</v>
      </c>
      <c r="L14" s="21"/>
    </row>
    <row r="15" spans="1:28" x14ac:dyDescent="0.3">
      <c r="A15" s="20">
        <f t="shared" si="0"/>
        <v>3</v>
      </c>
      <c r="B15" s="21">
        <v>32501</v>
      </c>
      <c r="C15" s="22" t="s">
        <v>23</v>
      </c>
      <c r="D15" s="23">
        <v>1000</v>
      </c>
      <c r="E15" s="23">
        <v>0</v>
      </c>
      <c r="F15" s="24">
        <v>1000</v>
      </c>
      <c r="G15" s="25">
        <v>0</v>
      </c>
      <c r="H15" s="26">
        <v>15.6</v>
      </c>
      <c r="I15" s="26">
        <v>31.2</v>
      </c>
      <c r="J15" s="27">
        <v>62.4</v>
      </c>
      <c r="L15" s="21"/>
    </row>
    <row r="16" spans="1:28" x14ac:dyDescent="0.3">
      <c r="A16" s="20">
        <f t="shared" si="0"/>
        <v>3</v>
      </c>
      <c r="B16" s="21">
        <v>32600</v>
      </c>
      <c r="C16" s="22" t="s">
        <v>24</v>
      </c>
      <c r="D16" s="23">
        <v>12000</v>
      </c>
      <c r="E16" s="23">
        <v>0</v>
      </c>
      <c r="F16" s="24">
        <v>12000</v>
      </c>
      <c r="G16" s="25">
        <v>1305.8699999999999</v>
      </c>
      <c r="H16" s="26">
        <v>1850.05</v>
      </c>
      <c r="I16" s="26">
        <v>2663.3</v>
      </c>
      <c r="J16" s="27">
        <v>3658.16</v>
      </c>
      <c r="L16" s="21"/>
    </row>
    <row r="17" spans="1:12" x14ac:dyDescent="0.3">
      <c r="A17" s="20">
        <f t="shared" si="0"/>
        <v>3</v>
      </c>
      <c r="B17" s="21">
        <v>32700</v>
      </c>
      <c r="C17" s="22" t="s">
        <v>25</v>
      </c>
      <c r="D17" s="23">
        <v>0</v>
      </c>
      <c r="E17" s="23">
        <v>0</v>
      </c>
      <c r="F17" s="24">
        <v>0</v>
      </c>
      <c r="G17" s="25">
        <v>15.6</v>
      </c>
      <c r="H17" s="26">
        <v>46.8</v>
      </c>
      <c r="I17" s="26">
        <v>171.6</v>
      </c>
      <c r="J17" s="27">
        <v>234</v>
      </c>
      <c r="L17" s="21"/>
    </row>
    <row r="18" spans="1:12" x14ac:dyDescent="0.3">
      <c r="A18" s="20">
        <f t="shared" si="0"/>
        <v>3</v>
      </c>
      <c r="B18" s="21">
        <v>32901</v>
      </c>
      <c r="C18" s="22" t="s">
        <v>26</v>
      </c>
      <c r="D18" s="23">
        <v>36000</v>
      </c>
      <c r="E18" s="23">
        <v>0</v>
      </c>
      <c r="F18" s="24">
        <v>36000</v>
      </c>
      <c r="G18" s="25">
        <v>962.15</v>
      </c>
      <c r="H18" s="26">
        <v>3161.4</v>
      </c>
      <c r="I18" s="26">
        <v>6165.43</v>
      </c>
      <c r="J18" s="27">
        <v>8184.28</v>
      </c>
      <c r="L18" s="21"/>
    </row>
    <row r="19" spans="1:12" x14ac:dyDescent="0.3">
      <c r="A19" s="20">
        <f t="shared" si="0"/>
        <v>3</v>
      </c>
      <c r="B19" s="21">
        <v>32902</v>
      </c>
      <c r="C19" s="22" t="s">
        <v>27</v>
      </c>
      <c r="D19" s="23">
        <v>7500</v>
      </c>
      <c r="E19" s="23">
        <v>0</v>
      </c>
      <c r="F19" s="24">
        <v>7500</v>
      </c>
      <c r="G19" s="25">
        <v>468</v>
      </c>
      <c r="H19" s="26">
        <v>2465.5</v>
      </c>
      <c r="I19" s="26">
        <v>2964.7</v>
      </c>
      <c r="J19" s="27">
        <v>3600.1</v>
      </c>
      <c r="L19" s="21"/>
    </row>
    <row r="20" spans="1:12" x14ac:dyDescent="0.3">
      <c r="A20" s="20">
        <f t="shared" si="0"/>
        <v>3</v>
      </c>
      <c r="B20" s="21">
        <v>33000</v>
      </c>
      <c r="C20" s="22" t="s">
        <v>28</v>
      </c>
      <c r="D20" s="23">
        <v>235000</v>
      </c>
      <c r="E20" s="23">
        <v>0</v>
      </c>
      <c r="F20" s="24">
        <v>235000</v>
      </c>
      <c r="G20" s="25">
        <v>21359.05</v>
      </c>
      <c r="H20" s="26">
        <v>67259.740000000005</v>
      </c>
      <c r="I20" s="26">
        <v>124787.24</v>
      </c>
      <c r="J20" s="27">
        <v>181502.4</v>
      </c>
      <c r="L20" s="21"/>
    </row>
    <row r="21" spans="1:12" x14ac:dyDescent="0.3">
      <c r="A21" s="20">
        <f t="shared" si="0"/>
        <v>3</v>
      </c>
      <c r="B21" s="21">
        <v>33100</v>
      </c>
      <c r="C21" s="22" t="s">
        <v>29</v>
      </c>
      <c r="D21" s="23">
        <v>180000</v>
      </c>
      <c r="E21" s="23">
        <v>0</v>
      </c>
      <c r="F21" s="24">
        <v>180000</v>
      </c>
      <c r="G21" s="25">
        <v>-84.17</v>
      </c>
      <c r="H21" s="26">
        <v>161018.85</v>
      </c>
      <c r="I21" s="26">
        <v>161390.38</v>
      </c>
      <c r="J21" s="27">
        <v>161860.54999999999</v>
      </c>
      <c r="L21" s="21"/>
    </row>
    <row r="22" spans="1:12" x14ac:dyDescent="0.3">
      <c r="A22" s="20">
        <f t="shared" si="0"/>
        <v>3</v>
      </c>
      <c r="B22" s="21">
        <v>33200</v>
      </c>
      <c r="C22" s="22" t="s">
        <v>30</v>
      </c>
      <c r="D22" s="23">
        <v>150000</v>
      </c>
      <c r="E22" s="23">
        <v>0</v>
      </c>
      <c r="F22" s="24">
        <v>150000</v>
      </c>
      <c r="G22" s="25">
        <v>22029.95</v>
      </c>
      <c r="H22" s="26">
        <v>67766.47</v>
      </c>
      <c r="I22" s="26">
        <v>96262.53</v>
      </c>
      <c r="J22" s="27">
        <v>132364.87</v>
      </c>
      <c r="L22" s="21"/>
    </row>
    <row r="23" spans="1:12" x14ac:dyDescent="0.3">
      <c r="A23" s="20">
        <f t="shared" si="0"/>
        <v>3</v>
      </c>
      <c r="B23" s="21">
        <v>33300</v>
      </c>
      <c r="C23" s="22" t="s">
        <v>31</v>
      </c>
      <c r="D23" s="23">
        <v>25000</v>
      </c>
      <c r="E23" s="23">
        <v>0</v>
      </c>
      <c r="F23" s="24">
        <v>25000</v>
      </c>
      <c r="G23" s="25">
        <v>1237.3900000000001</v>
      </c>
      <c r="H23" s="26">
        <v>2107.2600000000002</v>
      </c>
      <c r="I23" s="26">
        <v>2351.2600000000002</v>
      </c>
      <c r="J23" s="27">
        <v>3202.68</v>
      </c>
      <c r="L23" s="21"/>
    </row>
    <row r="24" spans="1:12" x14ac:dyDescent="0.3">
      <c r="A24" s="20">
        <f t="shared" si="0"/>
        <v>3</v>
      </c>
      <c r="B24" s="21">
        <v>33400</v>
      </c>
      <c r="C24" s="22" t="s">
        <v>32</v>
      </c>
      <c r="D24" s="23">
        <v>6500</v>
      </c>
      <c r="E24" s="23">
        <v>0</v>
      </c>
      <c r="F24" s="24">
        <v>6500</v>
      </c>
      <c r="G24" s="25">
        <v>931.56</v>
      </c>
      <c r="H24" s="26">
        <v>1087.8599999999999</v>
      </c>
      <c r="I24" s="26">
        <v>1103.3399999999999</v>
      </c>
      <c r="J24" s="27">
        <v>1331.93</v>
      </c>
      <c r="L24" s="21"/>
    </row>
    <row r="25" spans="1:12" x14ac:dyDescent="0.3">
      <c r="A25" s="20">
        <f t="shared" si="0"/>
        <v>3</v>
      </c>
      <c r="B25" s="21">
        <v>33500</v>
      </c>
      <c r="C25" s="22" t="s">
        <v>33</v>
      </c>
      <c r="D25" s="23">
        <v>23000</v>
      </c>
      <c r="E25" s="23">
        <v>0</v>
      </c>
      <c r="F25" s="24">
        <v>23000</v>
      </c>
      <c r="G25" s="25">
        <v>0</v>
      </c>
      <c r="H25" s="26">
        <v>18363.02</v>
      </c>
      <c r="I25" s="26">
        <v>29042.87</v>
      </c>
      <c r="J25" s="27">
        <v>38331.97</v>
      </c>
      <c r="L25" s="21"/>
    </row>
    <row r="26" spans="1:12" x14ac:dyDescent="0.3">
      <c r="A26" s="20">
        <f t="shared" si="0"/>
        <v>3</v>
      </c>
      <c r="B26" s="21">
        <v>33600</v>
      </c>
      <c r="C26" s="22" t="s">
        <v>34</v>
      </c>
      <c r="D26" s="23">
        <v>30000</v>
      </c>
      <c r="E26" s="23">
        <v>0</v>
      </c>
      <c r="F26" s="24">
        <v>30000</v>
      </c>
      <c r="G26" s="25">
        <v>3937.25</v>
      </c>
      <c r="H26" s="26">
        <v>14272.24</v>
      </c>
      <c r="I26" s="26">
        <v>24796.77</v>
      </c>
      <c r="J26" s="27">
        <v>30284.19</v>
      </c>
      <c r="L26" s="21"/>
    </row>
    <row r="27" spans="1:12" x14ac:dyDescent="0.3">
      <c r="A27" s="20">
        <f t="shared" si="0"/>
        <v>3</v>
      </c>
      <c r="B27" s="21">
        <v>33800</v>
      </c>
      <c r="C27" s="22" t="s">
        <v>35</v>
      </c>
      <c r="D27" s="23">
        <v>42000</v>
      </c>
      <c r="E27" s="23">
        <v>0</v>
      </c>
      <c r="F27" s="24">
        <v>42000</v>
      </c>
      <c r="G27" s="25">
        <v>8716.7099999999991</v>
      </c>
      <c r="H27" s="26">
        <v>16236.29</v>
      </c>
      <c r="I27" s="26">
        <v>24713.57</v>
      </c>
      <c r="J27" s="27">
        <v>33190.85</v>
      </c>
      <c r="L27" s="21"/>
    </row>
    <row r="28" spans="1:12" x14ac:dyDescent="0.3">
      <c r="A28" s="20">
        <f t="shared" si="0"/>
        <v>3</v>
      </c>
      <c r="B28" s="21">
        <v>33900</v>
      </c>
      <c r="C28" s="22" t="s">
        <v>36</v>
      </c>
      <c r="D28" s="23">
        <v>12000</v>
      </c>
      <c r="E28" s="23">
        <v>0</v>
      </c>
      <c r="F28" s="24">
        <v>12000</v>
      </c>
      <c r="G28" s="25">
        <v>789.15</v>
      </c>
      <c r="H28" s="26">
        <v>1590.28</v>
      </c>
      <c r="I28" s="26">
        <v>2068.1999999999998</v>
      </c>
      <c r="J28" s="27">
        <v>3626.83</v>
      </c>
      <c r="L28" s="21"/>
    </row>
    <row r="29" spans="1:12" x14ac:dyDescent="0.3">
      <c r="A29" s="20">
        <f t="shared" si="0"/>
        <v>3</v>
      </c>
      <c r="B29" s="21">
        <v>33901</v>
      </c>
      <c r="C29" s="22" t="s">
        <v>37</v>
      </c>
      <c r="D29" s="23">
        <v>6000</v>
      </c>
      <c r="E29" s="23">
        <v>0</v>
      </c>
      <c r="F29" s="24">
        <v>6000</v>
      </c>
      <c r="G29" s="25">
        <v>0</v>
      </c>
      <c r="H29" s="26">
        <v>0</v>
      </c>
      <c r="I29" s="26">
        <v>0</v>
      </c>
      <c r="J29" s="27">
        <v>0</v>
      </c>
      <c r="L29" s="21"/>
    </row>
    <row r="30" spans="1:12" x14ac:dyDescent="0.3">
      <c r="A30" s="20">
        <f t="shared" si="0"/>
        <v>3</v>
      </c>
      <c r="B30" s="21">
        <v>34100</v>
      </c>
      <c r="C30" s="22" t="s">
        <v>38</v>
      </c>
      <c r="D30" s="23">
        <v>2500</v>
      </c>
      <c r="E30" s="23">
        <v>0</v>
      </c>
      <c r="F30" s="24">
        <v>2500</v>
      </c>
      <c r="G30" s="25">
        <v>401.7</v>
      </c>
      <c r="H30" s="26">
        <v>842.54</v>
      </c>
      <c r="I30" s="26">
        <v>963.05</v>
      </c>
      <c r="J30" s="27">
        <v>1042.3599999999999</v>
      </c>
      <c r="L30" s="21"/>
    </row>
    <row r="31" spans="1:12" x14ac:dyDescent="0.3">
      <c r="A31" s="20">
        <f t="shared" si="0"/>
        <v>3</v>
      </c>
      <c r="B31" s="21">
        <v>34200</v>
      </c>
      <c r="C31" s="22" t="s">
        <v>39</v>
      </c>
      <c r="D31" s="23">
        <v>145000</v>
      </c>
      <c r="E31" s="23">
        <v>0</v>
      </c>
      <c r="F31" s="24">
        <v>145000</v>
      </c>
      <c r="G31" s="25">
        <v>30848.55</v>
      </c>
      <c r="H31" s="26">
        <v>84423.11</v>
      </c>
      <c r="I31" s="26">
        <v>119041.94</v>
      </c>
      <c r="J31" s="27">
        <v>145082.66</v>
      </c>
      <c r="L31" s="21"/>
    </row>
    <row r="32" spans="1:12" x14ac:dyDescent="0.3">
      <c r="A32" s="20">
        <f t="shared" si="0"/>
        <v>3</v>
      </c>
      <c r="B32" s="21">
        <v>34300</v>
      </c>
      <c r="C32" s="22" t="s">
        <v>40</v>
      </c>
      <c r="D32" s="23">
        <v>60000</v>
      </c>
      <c r="E32" s="23">
        <v>0</v>
      </c>
      <c r="F32" s="24">
        <v>60000</v>
      </c>
      <c r="G32" s="25">
        <v>7162.5</v>
      </c>
      <c r="H32" s="26">
        <v>43616.21</v>
      </c>
      <c r="I32" s="26">
        <v>46392.61</v>
      </c>
      <c r="J32" s="27">
        <v>50713.66</v>
      </c>
      <c r="L32" s="21"/>
    </row>
    <row r="33" spans="1:12" x14ac:dyDescent="0.3">
      <c r="A33" s="20">
        <f t="shared" si="0"/>
        <v>3</v>
      </c>
      <c r="B33" s="21">
        <v>34400</v>
      </c>
      <c r="C33" s="22" t="s">
        <v>41</v>
      </c>
      <c r="D33" s="23">
        <v>8000</v>
      </c>
      <c r="E33" s="23">
        <v>0</v>
      </c>
      <c r="F33" s="24">
        <v>8000</v>
      </c>
      <c r="G33" s="25">
        <v>745</v>
      </c>
      <c r="H33" s="26">
        <v>3782.5</v>
      </c>
      <c r="I33" s="26">
        <v>4209</v>
      </c>
      <c r="J33" s="27">
        <v>5369</v>
      </c>
      <c r="L33" s="21"/>
    </row>
    <row r="34" spans="1:12" x14ac:dyDescent="0.3">
      <c r="A34" s="20">
        <f t="shared" si="0"/>
        <v>3</v>
      </c>
      <c r="B34" s="21">
        <v>36000</v>
      </c>
      <c r="C34" s="22" t="s">
        <v>42</v>
      </c>
      <c r="D34" s="23">
        <v>145000</v>
      </c>
      <c r="E34" s="23">
        <v>0</v>
      </c>
      <c r="F34" s="24">
        <v>145000</v>
      </c>
      <c r="G34" s="25">
        <v>49968.14</v>
      </c>
      <c r="H34" s="26">
        <v>49968.14</v>
      </c>
      <c r="I34" s="26">
        <v>49968.14</v>
      </c>
      <c r="J34" s="27">
        <v>109131.56</v>
      </c>
      <c r="L34" s="21"/>
    </row>
    <row r="35" spans="1:12" x14ac:dyDescent="0.3">
      <c r="A35" s="20">
        <f t="shared" si="0"/>
        <v>3</v>
      </c>
      <c r="B35" s="21">
        <v>38900</v>
      </c>
      <c r="C35" s="22" t="s">
        <v>43</v>
      </c>
      <c r="D35" s="23">
        <v>2000</v>
      </c>
      <c r="E35" s="23">
        <v>0</v>
      </c>
      <c r="F35" s="24">
        <v>2000</v>
      </c>
      <c r="G35" s="25">
        <v>273.01</v>
      </c>
      <c r="H35" s="26">
        <v>18086.060000000001</v>
      </c>
      <c r="I35" s="26">
        <v>18170.919999999998</v>
      </c>
      <c r="J35" s="27">
        <v>23887.72</v>
      </c>
      <c r="L35" s="21"/>
    </row>
    <row r="36" spans="1:12" x14ac:dyDescent="0.3">
      <c r="A36" s="20">
        <f t="shared" si="0"/>
        <v>3</v>
      </c>
      <c r="B36" s="21">
        <v>39100</v>
      </c>
      <c r="C36" s="22" t="s">
        <v>44</v>
      </c>
      <c r="D36" s="23">
        <v>80000</v>
      </c>
      <c r="E36" s="23">
        <v>0</v>
      </c>
      <c r="F36" s="24">
        <v>80000</v>
      </c>
      <c r="G36" s="25">
        <v>0</v>
      </c>
      <c r="H36" s="26">
        <v>0</v>
      </c>
      <c r="I36" s="26">
        <v>0</v>
      </c>
      <c r="J36" s="27">
        <v>0</v>
      </c>
      <c r="L36" s="21"/>
    </row>
    <row r="37" spans="1:12" x14ac:dyDescent="0.3">
      <c r="A37" s="20">
        <f t="shared" si="0"/>
        <v>3</v>
      </c>
      <c r="B37" s="21">
        <v>39110</v>
      </c>
      <c r="C37" s="22" t="s">
        <v>45</v>
      </c>
      <c r="D37" s="23">
        <v>2000</v>
      </c>
      <c r="E37" s="23">
        <v>0</v>
      </c>
      <c r="F37" s="24">
        <v>2000</v>
      </c>
      <c r="G37" s="25">
        <v>0</v>
      </c>
      <c r="H37" s="26">
        <v>1340.7</v>
      </c>
      <c r="I37" s="26">
        <v>1638.48</v>
      </c>
      <c r="J37" s="27">
        <v>1947.33</v>
      </c>
      <c r="L37" s="21"/>
    </row>
    <row r="38" spans="1:12" x14ac:dyDescent="0.3">
      <c r="A38" s="20">
        <f t="shared" si="0"/>
        <v>3</v>
      </c>
      <c r="B38" s="21">
        <v>39120</v>
      </c>
      <c r="C38" s="22" t="s">
        <v>46</v>
      </c>
      <c r="D38" s="23">
        <v>768000</v>
      </c>
      <c r="E38" s="23">
        <v>0</v>
      </c>
      <c r="F38" s="24">
        <v>768000</v>
      </c>
      <c r="G38" s="25">
        <v>108225</v>
      </c>
      <c r="H38" s="26">
        <v>217565</v>
      </c>
      <c r="I38" s="26">
        <v>354890.35</v>
      </c>
      <c r="J38" s="27">
        <v>427005.35</v>
      </c>
      <c r="L38" s="21"/>
    </row>
    <row r="39" spans="1:12" x14ac:dyDescent="0.3">
      <c r="A39" s="20">
        <f t="shared" si="0"/>
        <v>3</v>
      </c>
      <c r="B39" s="21">
        <v>39190</v>
      </c>
      <c r="C39" s="22" t="s">
        <v>47</v>
      </c>
      <c r="D39" s="23">
        <v>10000</v>
      </c>
      <c r="E39" s="23">
        <v>0</v>
      </c>
      <c r="F39" s="24">
        <v>10000</v>
      </c>
      <c r="G39" s="25">
        <v>930</v>
      </c>
      <c r="H39" s="26">
        <v>3318</v>
      </c>
      <c r="I39" s="26">
        <v>10802.2</v>
      </c>
      <c r="J39" s="27">
        <v>13187.47</v>
      </c>
      <c r="L39" s="21"/>
    </row>
    <row r="40" spans="1:12" x14ac:dyDescent="0.3">
      <c r="A40" s="20">
        <f t="shared" si="0"/>
        <v>3</v>
      </c>
      <c r="B40" s="21">
        <v>39200</v>
      </c>
      <c r="C40" s="22" t="s">
        <v>48</v>
      </c>
      <c r="D40" s="23">
        <v>5000</v>
      </c>
      <c r="E40" s="23">
        <v>0</v>
      </c>
      <c r="F40" s="24">
        <v>5000</v>
      </c>
      <c r="G40" s="25">
        <v>346.79</v>
      </c>
      <c r="H40" s="26">
        <v>1244.3800000000001</v>
      </c>
      <c r="I40" s="26">
        <v>1319.61</v>
      </c>
      <c r="J40" s="27">
        <v>1589.28</v>
      </c>
      <c r="L40" s="21"/>
    </row>
    <row r="41" spans="1:12" x14ac:dyDescent="0.3">
      <c r="A41" s="20">
        <f t="shared" si="0"/>
        <v>3</v>
      </c>
      <c r="B41" s="21">
        <v>39211</v>
      </c>
      <c r="C41" s="22" t="s">
        <v>49</v>
      </c>
      <c r="D41" s="23">
        <v>50000</v>
      </c>
      <c r="E41" s="23">
        <v>0</v>
      </c>
      <c r="F41" s="24">
        <v>50000</v>
      </c>
      <c r="G41" s="25">
        <v>8048.3</v>
      </c>
      <c r="H41" s="26">
        <v>17389.72</v>
      </c>
      <c r="I41" s="26">
        <v>24522.78</v>
      </c>
      <c r="J41" s="27">
        <v>32880.879999999997</v>
      </c>
      <c r="L41" s="21"/>
    </row>
    <row r="42" spans="1:12" x14ac:dyDescent="0.3">
      <c r="A42" s="20">
        <f t="shared" si="0"/>
        <v>3</v>
      </c>
      <c r="B42" s="21">
        <v>39300</v>
      </c>
      <c r="C42" s="22" t="s">
        <v>50</v>
      </c>
      <c r="D42" s="23">
        <v>40000</v>
      </c>
      <c r="E42" s="23">
        <v>0</v>
      </c>
      <c r="F42" s="24">
        <v>40000</v>
      </c>
      <c r="G42" s="25">
        <v>10300.6</v>
      </c>
      <c r="H42" s="26">
        <v>16403.47</v>
      </c>
      <c r="I42" s="26">
        <v>18881.509999999998</v>
      </c>
      <c r="J42" s="27">
        <v>27497.79</v>
      </c>
      <c r="L42" s="21"/>
    </row>
    <row r="43" spans="1:12" x14ac:dyDescent="0.3">
      <c r="A43" s="20">
        <f t="shared" si="0"/>
        <v>3</v>
      </c>
      <c r="B43" s="21">
        <v>39710</v>
      </c>
      <c r="C43" s="22" t="s">
        <v>51</v>
      </c>
      <c r="D43" s="23">
        <v>0</v>
      </c>
      <c r="E43" s="23">
        <v>0</v>
      </c>
      <c r="F43" s="24">
        <v>0</v>
      </c>
      <c r="G43" s="25">
        <v>0</v>
      </c>
      <c r="H43" s="26">
        <v>0</v>
      </c>
      <c r="I43" s="26">
        <v>0</v>
      </c>
      <c r="J43" s="27">
        <v>0</v>
      </c>
      <c r="L43" s="21"/>
    </row>
    <row r="44" spans="1:12" x14ac:dyDescent="0.3">
      <c r="A44" s="20">
        <f t="shared" si="0"/>
        <v>3</v>
      </c>
      <c r="B44" s="21">
        <v>39901</v>
      </c>
      <c r="C44" s="22" t="s">
        <v>52</v>
      </c>
      <c r="D44" s="23">
        <v>0</v>
      </c>
      <c r="E44" s="23">
        <v>109</v>
      </c>
      <c r="F44" s="24">
        <v>109</v>
      </c>
      <c r="G44" s="25">
        <v>50421.8</v>
      </c>
      <c r="H44" s="26">
        <v>53919.18</v>
      </c>
      <c r="I44" s="26">
        <v>64695.82</v>
      </c>
      <c r="J44" s="27">
        <v>82513.820000000007</v>
      </c>
      <c r="L44" s="21"/>
    </row>
    <row r="45" spans="1:12" ht="15" thickBot="1" x14ac:dyDescent="0.35">
      <c r="A45" s="29">
        <f t="shared" si="0"/>
        <v>3</v>
      </c>
      <c r="B45" s="30">
        <v>39902</v>
      </c>
      <c r="C45" s="31" t="s">
        <v>53</v>
      </c>
      <c r="D45" s="32">
        <v>2000</v>
      </c>
      <c r="E45" s="32">
        <v>0</v>
      </c>
      <c r="F45" s="33">
        <v>2000</v>
      </c>
      <c r="G45" s="34">
        <v>0</v>
      </c>
      <c r="H45" s="35">
        <v>0</v>
      </c>
      <c r="I45" s="35">
        <v>0</v>
      </c>
      <c r="J45" s="36">
        <v>0</v>
      </c>
      <c r="L45" s="21"/>
    </row>
    <row r="46" spans="1:12" x14ac:dyDescent="0.3">
      <c r="A46" s="20">
        <f t="shared" si="0"/>
        <v>4</v>
      </c>
      <c r="B46" s="21">
        <v>42000</v>
      </c>
      <c r="C46" s="22" t="s">
        <v>54</v>
      </c>
      <c r="D46" s="23">
        <v>2800000</v>
      </c>
      <c r="E46" s="23">
        <v>76000</v>
      </c>
      <c r="F46" s="24">
        <v>2876000</v>
      </c>
      <c r="G46" s="25">
        <v>589498.56999999995</v>
      </c>
      <c r="H46" s="26">
        <v>1243929.52</v>
      </c>
      <c r="I46" s="26">
        <v>2788965.71</v>
      </c>
      <c r="J46" s="27">
        <v>3291899.53</v>
      </c>
      <c r="L46" s="21"/>
    </row>
    <row r="47" spans="1:12" x14ac:dyDescent="0.3">
      <c r="A47" s="20">
        <f t="shared" si="0"/>
        <v>4</v>
      </c>
      <c r="B47" s="21">
        <v>42020</v>
      </c>
      <c r="C47" s="22" t="s">
        <v>55</v>
      </c>
      <c r="D47" s="23">
        <v>325000</v>
      </c>
      <c r="E47" s="23">
        <v>0</v>
      </c>
      <c r="F47" s="24">
        <v>325000</v>
      </c>
      <c r="G47" s="25">
        <v>77042.97</v>
      </c>
      <c r="H47" s="26">
        <v>154085.94</v>
      </c>
      <c r="I47" s="26">
        <v>314117.01</v>
      </c>
      <c r="J47" s="27">
        <v>373295.71</v>
      </c>
      <c r="L47" s="21"/>
    </row>
    <row r="48" spans="1:12" x14ac:dyDescent="0.3">
      <c r="A48" s="20">
        <f t="shared" si="0"/>
        <v>4</v>
      </c>
      <c r="B48" s="21">
        <v>42090</v>
      </c>
      <c r="C48" s="22" t="s">
        <v>56</v>
      </c>
      <c r="D48" s="23">
        <v>12000</v>
      </c>
      <c r="E48" s="23">
        <v>0</v>
      </c>
      <c r="F48" s="24">
        <v>12000</v>
      </c>
      <c r="G48" s="25">
        <v>64932.38</v>
      </c>
      <c r="H48" s="26">
        <v>65144.49</v>
      </c>
      <c r="I48" s="26">
        <v>69664.31</v>
      </c>
      <c r="J48" s="27">
        <v>69664.31</v>
      </c>
      <c r="L48" s="21"/>
    </row>
    <row r="49" spans="1:12" x14ac:dyDescent="0.3">
      <c r="A49" s="20">
        <f t="shared" si="0"/>
        <v>4</v>
      </c>
      <c r="B49" s="21">
        <v>45030</v>
      </c>
      <c r="C49" s="22" t="s">
        <v>57</v>
      </c>
      <c r="D49" s="23">
        <v>180000</v>
      </c>
      <c r="E49" s="23">
        <v>0</v>
      </c>
      <c r="F49" s="24">
        <v>180000</v>
      </c>
      <c r="G49" s="25">
        <v>0</v>
      </c>
      <c r="H49" s="26">
        <v>0</v>
      </c>
      <c r="I49" s="26">
        <v>117257.67</v>
      </c>
      <c r="J49" s="27">
        <v>130057.67</v>
      </c>
      <c r="L49" s="21"/>
    </row>
    <row r="50" spans="1:12" x14ac:dyDescent="0.3">
      <c r="A50" s="20">
        <f t="shared" si="0"/>
        <v>4</v>
      </c>
      <c r="B50" s="21">
        <v>45080</v>
      </c>
      <c r="C50" s="22" t="s">
        <v>58</v>
      </c>
      <c r="D50" s="23">
        <v>6000</v>
      </c>
      <c r="E50" s="23">
        <v>0</v>
      </c>
      <c r="F50" s="24">
        <v>6000</v>
      </c>
      <c r="G50" s="25">
        <v>0</v>
      </c>
      <c r="H50" s="26">
        <v>0</v>
      </c>
      <c r="I50" s="26">
        <v>0</v>
      </c>
      <c r="J50" s="27">
        <v>0</v>
      </c>
      <c r="L50" s="21"/>
    </row>
    <row r="51" spans="1:12" x14ac:dyDescent="0.3">
      <c r="A51" s="20">
        <f t="shared" si="0"/>
        <v>4</v>
      </c>
      <c r="B51" s="21">
        <v>45081</v>
      </c>
      <c r="C51" s="22" t="s">
        <v>59</v>
      </c>
      <c r="D51" s="23">
        <v>5100</v>
      </c>
      <c r="E51" s="23">
        <v>0</v>
      </c>
      <c r="F51" s="24">
        <v>5100</v>
      </c>
      <c r="G51" s="25">
        <v>0</v>
      </c>
      <c r="H51" s="26">
        <v>0</v>
      </c>
      <c r="I51" s="26">
        <v>5100</v>
      </c>
      <c r="J51" s="27">
        <v>5100</v>
      </c>
      <c r="L51" s="21"/>
    </row>
    <row r="52" spans="1:12" x14ac:dyDescent="0.3">
      <c r="A52" s="20">
        <f t="shared" si="0"/>
        <v>4</v>
      </c>
      <c r="B52" s="21">
        <v>45082</v>
      </c>
      <c r="C52" s="22" t="s">
        <v>60</v>
      </c>
      <c r="D52" s="23">
        <v>12000</v>
      </c>
      <c r="E52" s="23">
        <v>0</v>
      </c>
      <c r="F52" s="24">
        <v>12000</v>
      </c>
      <c r="G52" s="25">
        <v>0</v>
      </c>
      <c r="H52" s="26">
        <v>0</v>
      </c>
      <c r="I52" s="26">
        <v>0</v>
      </c>
      <c r="J52" s="27">
        <v>17986.919999999998</v>
      </c>
      <c r="L52" s="21"/>
    </row>
    <row r="53" spans="1:12" x14ac:dyDescent="0.3">
      <c r="A53" s="20">
        <f t="shared" si="0"/>
        <v>4</v>
      </c>
      <c r="B53" s="21">
        <v>45083</v>
      </c>
      <c r="C53" s="22" t="s">
        <v>61</v>
      </c>
      <c r="D53" s="23">
        <v>1000</v>
      </c>
      <c r="E53" s="23">
        <v>0</v>
      </c>
      <c r="F53" s="24">
        <v>1000</v>
      </c>
      <c r="G53" s="25">
        <v>0</v>
      </c>
      <c r="H53" s="26">
        <v>0</v>
      </c>
      <c r="I53" s="26">
        <v>0</v>
      </c>
      <c r="J53" s="27">
        <v>885.6</v>
      </c>
      <c r="L53" s="21"/>
    </row>
    <row r="54" spans="1:12" x14ac:dyDescent="0.3">
      <c r="A54" s="20">
        <f t="shared" si="0"/>
        <v>4</v>
      </c>
      <c r="B54" s="21">
        <v>45084</v>
      </c>
      <c r="C54" s="22" t="s">
        <v>62</v>
      </c>
      <c r="D54" s="23">
        <v>15000</v>
      </c>
      <c r="E54" s="23">
        <v>0</v>
      </c>
      <c r="F54" s="24">
        <v>15000</v>
      </c>
      <c r="G54" s="25">
        <v>0</v>
      </c>
      <c r="H54" s="26">
        <v>0</v>
      </c>
      <c r="I54" s="26">
        <v>0</v>
      </c>
      <c r="J54" s="27">
        <v>0</v>
      </c>
      <c r="L54" s="21"/>
    </row>
    <row r="55" spans="1:12" x14ac:dyDescent="0.3">
      <c r="A55" s="20">
        <f t="shared" si="0"/>
        <v>4</v>
      </c>
      <c r="B55" s="21">
        <v>45085</v>
      </c>
      <c r="C55" s="22" t="s">
        <v>63</v>
      </c>
      <c r="D55" s="23">
        <v>0</v>
      </c>
      <c r="E55" s="23">
        <v>5682</v>
      </c>
      <c r="F55" s="24">
        <v>5682</v>
      </c>
      <c r="G55" s="25">
        <v>0</v>
      </c>
      <c r="H55" s="26">
        <v>0</v>
      </c>
      <c r="I55" s="26">
        <v>981</v>
      </c>
      <c r="J55" s="27">
        <v>981</v>
      </c>
      <c r="L55" s="21"/>
    </row>
    <row r="56" spans="1:12" x14ac:dyDescent="0.3">
      <c r="A56" s="20">
        <f t="shared" si="0"/>
        <v>4</v>
      </c>
      <c r="B56" s="21">
        <v>45090</v>
      </c>
      <c r="C56" s="22" t="s">
        <v>64</v>
      </c>
      <c r="D56" s="23">
        <v>175000</v>
      </c>
      <c r="E56" s="23">
        <v>0</v>
      </c>
      <c r="F56" s="24">
        <v>175000</v>
      </c>
      <c r="G56" s="25">
        <v>0</v>
      </c>
      <c r="H56" s="26">
        <v>0</v>
      </c>
      <c r="I56" s="26">
        <v>0</v>
      </c>
      <c r="J56" s="27">
        <v>167880.7</v>
      </c>
      <c r="L56" s="21"/>
    </row>
    <row r="57" spans="1:12" x14ac:dyDescent="0.3">
      <c r="A57" s="20">
        <f t="shared" si="0"/>
        <v>4</v>
      </c>
      <c r="B57" s="21">
        <v>45301</v>
      </c>
      <c r="C57" s="22" t="s">
        <v>65</v>
      </c>
      <c r="D57" s="23">
        <v>22320</v>
      </c>
      <c r="E57" s="23">
        <v>0</v>
      </c>
      <c r="F57" s="24">
        <v>22320</v>
      </c>
      <c r="G57" s="25">
        <v>0</v>
      </c>
      <c r="H57" s="26">
        <v>0</v>
      </c>
      <c r="I57" s="26">
        <v>6832.91</v>
      </c>
      <c r="J57" s="27">
        <v>37816.31</v>
      </c>
      <c r="L57" s="21"/>
    </row>
    <row r="58" spans="1:12" x14ac:dyDescent="0.3">
      <c r="A58" s="20">
        <f t="shared" si="0"/>
        <v>4</v>
      </c>
      <c r="B58" s="21">
        <v>46100</v>
      </c>
      <c r="C58" s="22" t="s">
        <v>66</v>
      </c>
      <c r="D58" s="23">
        <v>10000</v>
      </c>
      <c r="E58" s="23">
        <v>0</v>
      </c>
      <c r="F58" s="24">
        <v>10000</v>
      </c>
      <c r="G58" s="25">
        <v>0</v>
      </c>
      <c r="H58" s="26">
        <v>0</v>
      </c>
      <c r="I58" s="26">
        <v>0</v>
      </c>
      <c r="J58" s="27">
        <v>86875.59</v>
      </c>
      <c r="L58" s="21"/>
    </row>
    <row r="59" spans="1:12" x14ac:dyDescent="0.3">
      <c r="A59" s="20">
        <f t="shared" si="0"/>
        <v>4</v>
      </c>
      <c r="B59" s="21">
        <v>46101</v>
      </c>
      <c r="C59" s="22" t="s">
        <v>67</v>
      </c>
      <c r="D59" s="23">
        <v>0</v>
      </c>
      <c r="E59" s="23">
        <v>88215.45</v>
      </c>
      <c r="F59" s="24">
        <v>88215.45</v>
      </c>
      <c r="G59" s="25">
        <v>17556.11</v>
      </c>
      <c r="H59" s="26">
        <v>22591.18</v>
      </c>
      <c r="I59" s="26">
        <v>31448.55</v>
      </c>
      <c r="J59" s="27">
        <v>37142.959999999999</v>
      </c>
      <c r="L59" s="21"/>
    </row>
    <row r="60" spans="1:12" x14ac:dyDescent="0.3">
      <c r="A60" s="20">
        <f t="shared" si="0"/>
        <v>4</v>
      </c>
      <c r="B60" s="21">
        <v>46102</v>
      </c>
      <c r="C60" s="22" t="s">
        <v>68</v>
      </c>
      <c r="D60" s="23">
        <v>21000</v>
      </c>
      <c r="E60" s="23">
        <v>0</v>
      </c>
      <c r="F60" s="24">
        <v>21000</v>
      </c>
      <c r="G60" s="25">
        <v>0</v>
      </c>
      <c r="H60" s="26">
        <v>-3957.59</v>
      </c>
      <c r="I60" s="26">
        <v>35086.06</v>
      </c>
      <c r="J60" s="27">
        <v>35086.06</v>
      </c>
      <c r="L60" s="21"/>
    </row>
    <row r="61" spans="1:12" x14ac:dyDescent="0.3">
      <c r="A61" s="20">
        <f t="shared" si="0"/>
        <v>4</v>
      </c>
      <c r="B61" s="21">
        <v>46103</v>
      </c>
      <c r="C61" s="22" t="s">
        <v>69</v>
      </c>
      <c r="D61" s="23">
        <v>15000</v>
      </c>
      <c r="E61" s="23">
        <v>1768.26</v>
      </c>
      <c r="F61" s="24">
        <v>16768.259999999998</v>
      </c>
      <c r="G61" s="25">
        <v>0</v>
      </c>
      <c r="H61" s="26">
        <v>26269.05</v>
      </c>
      <c r="I61" s="26">
        <v>26269.05</v>
      </c>
      <c r="J61" s="27">
        <v>26269.05</v>
      </c>
      <c r="L61" s="21"/>
    </row>
    <row r="62" spans="1:12" x14ac:dyDescent="0.3">
      <c r="A62" s="20">
        <f t="shared" si="0"/>
        <v>4</v>
      </c>
      <c r="B62" s="21">
        <v>46104</v>
      </c>
      <c r="C62" s="22" t="s">
        <v>70</v>
      </c>
      <c r="D62" s="23">
        <v>50000</v>
      </c>
      <c r="E62" s="23">
        <v>24789.200000000001</v>
      </c>
      <c r="F62" s="24">
        <v>74789.2</v>
      </c>
      <c r="G62" s="25">
        <v>0</v>
      </c>
      <c r="H62" s="26">
        <v>39789.199999999997</v>
      </c>
      <c r="I62" s="26">
        <v>39789.199999999997</v>
      </c>
      <c r="J62" s="27">
        <v>39789.199999999997</v>
      </c>
      <c r="L62" s="21"/>
    </row>
    <row r="63" spans="1:12" x14ac:dyDescent="0.3">
      <c r="A63" s="20">
        <f t="shared" si="0"/>
        <v>4</v>
      </c>
      <c r="B63" s="21">
        <v>46105</v>
      </c>
      <c r="C63" s="22" t="s">
        <v>71</v>
      </c>
      <c r="D63" s="23">
        <v>28500</v>
      </c>
      <c r="E63" s="23">
        <v>0</v>
      </c>
      <c r="F63" s="24">
        <v>28500</v>
      </c>
      <c r="G63" s="25">
        <v>0</v>
      </c>
      <c r="H63" s="26">
        <v>27680</v>
      </c>
      <c r="I63" s="26">
        <v>27680</v>
      </c>
      <c r="J63" s="27">
        <v>27680</v>
      </c>
      <c r="L63" s="21"/>
    </row>
    <row r="64" spans="1:12" x14ac:dyDescent="0.3">
      <c r="A64" s="20">
        <f t="shared" si="0"/>
        <v>4</v>
      </c>
      <c r="B64" s="21">
        <v>46106</v>
      </c>
      <c r="C64" s="22" t="s">
        <v>72</v>
      </c>
      <c r="D64" s="23">
        <v>13000</v>
      </c>
      <c r="E64" s="23">
        <v>0</v>
      </c>
      <c r="F64" s="24">
        <v>13000</v>
      </c>
      <c r="G64" s="25">
        <v>0</v>
      </c>
      <c r="H64" s="26">
        <v>14800</v>
      </c>
      <c r="I64" s="26">
        <v>14800</v>
      </c>
      <c r="J64" s="27">
        <v>17370</v>
      </c>
      <c r="L64" s="21"/>
    </row>
    <row r="65" spans="1:12" x14ac:dyDescent="0.3">
      <c r="A65" s="20">
        <f t="shared" si="0"/>
        <v>4</v>
      </c>
      <c r="B65" s="21">
        <v>46107</v>
      </c>
      <c r="C65" s="22" t="s">
        <v>73</v>
      </c>
      <c r="D65" s="23">
        <v>16500</v>
      </c>
      <c r="E65" s="23">
        <v>0</v>
      </c>
      <c r="F65" s="24">
        <v>16500</v>
      </c>
      <c r="G65" s="25">
        <v>4947.72</v>
      </c>
      <c r="H65" s="26">
        <v>18258.75</v>
      </c>
      <c r="I65" s="26">
        <v>18258.75</v>
      </c>
      <c r="J65" s="27">
        <v>18258.75</v>
      </c>
      <c r="L65" s="21"/>
    </row>
    <row r="66" spans="1:12" x14ac:dyDescent="0.3">
      <c r="A66" s="20">
        <f t="shared" si="0"/>
        <v>4</v>
      </c>
      <c r="B66" s="21">
        <v>46108</v>
      </c>
      <c r="C66" s="22" t="s">
        <v>74</v>
      </c>
      <c r="D66" s="23">
        <v>5400</v>
      </c>
      <c r="E66" s="23">
        <v>0</v>
      </c>
      <c r="F66" s="24">
        <v>5400</v>
      </c>
      <c r="G66" s="25">
        <v>0</v>
      </c>
      <c r="H66" s="26">
        <v>5309.85</v>
      </c>
      <c r="I66" s="26">
        <v>5309.85</v>
      </c>
      <c r="J66" s="27">
        <v>5309.85</v>
      </c>
      <c r="L66" s="21"/>
    </row>
    <row r="67" spans="1:12" x14ac:dyDescent="0.3">
      <c r="A67" s="20">
        <f t="shared" si="0"/>
        <v>4</v>
      </c>
      <c r="B67" s="21">
        <v>46109</v>
      </c>
      <c r="C67" s="22" t="s">
        <v>75</v>
      </c>
      <c r="D67" s="23">
        <v>5100</v>
      </c>
      <c r="E67" s="23">
        <v>0</v>
      </c>
      <c r="F67" s="24">
        <v>5100</v>
      </c>
      <c r="G67" s="25">
        <v>0</v>
      </c>
      <c r="H67" s="26">
        <v>3930</v>
      </c>
      <c r="I67" s="26">
        <v>9478.23</v>
      </c>
      <c r="J67" s="27">
        <v>10432.23</v>
      </c>
      <c r="L67" s="21"/>
    </row>
    <row r="68" spans="1:12" x14ac:dyDescent="0.3">
      <c r="A68" s="20">
        <f t="shared" si="0"/>
        <v>4</v>
      </c>
      <c r="B68" s="21">
        <v>46110</v>
      </c>
      <c r="C68" s="22" t="s">
        <v>76</v>
      </c>
      <c r="D68" s="23">
        <v>18000</v>
      </c>
      <c r="E68" s="23">
        <v>58538</v>
      </c>
      <c r="F68" s="24">
        <v>76538</v>
      </c>
      <c r="G68" s="25">
        <v>15496.65</v>
      </c>
      <c r="H68" s="26">
        <v>82883.62</v>
      </c>
      <c r="I68" s="26">
        <v>82883.62</v>
      </c>
      <c r="J68" s="27">
        <v>82883.62</v>
      </c>
      <c r="L68" s="21"/>
    </row>
    <row r="69" spans="1:12" x14ac:dyDescent="0.3">
      <c r="A69" s="20">
        <f t="shared" ref="A69:A111" si="1">LEFT(B69,1)+0</f>
        <v>4</v>
      </c>
      <c r="B69" s="21">
        <v>46111</v>
      </c>
      <c r="C69" s="22" t="s">
        <v>77</v>
      </c>
      <c r="D69" s="23">
        <v>15000</v>
      </c>
      <c r="E69" s="23">
        <v>0</v>
      </c>
      <c r="F69" s="24">
        <v>15000</v>
      </c>
      <c r="G69" s="25">
        <v>0</v>
      </c>
      <c r="H69" s="26">
        <v>0</v>
      </c>
      <c r="I69" s="26">
        <v>0</v>
      </c>
      <c r="J69" s="27">
        <v>0</v>
      </c>
      <c r="L69" s="21"/>
    </row>
    <row r="70" spans="1:12" x14ac:dyDescent="0.3">
      <c r="A70" s="20">
        <f t="shared" si="1"/>
        <v>4</v>
      </c>
      <c r="B70" s="21">
        <v>46113</v>
      </c>
      <c r="C70" s="22" t="s">
        <v>78</v>
      </c>
      <c r="D70" s="23">
        <v>12000</v>
      </c>
      <c r="E70" s="23">
        <v>0</v>
      </c>
      <c r="F70" s="24">
        <v>12000</v>
      </c>
      <c r="G70" s="25">
        <v>0</v>
      </c>
      <c r="H70" s="26">
        <v>0</v>
      </c>
      <c r="I70" s="26">
        <v>12000</v>
      </c>
      <c r="J70" s="27">
        <v>12000</v>
      </c>
      <c r="L70" s="21"/>
    </row>
    <row r="71" spans="1:12" x14ac:dyDescent="0.3">
      <c r="A71" s="20">
        <f t="shared" si="1"/>
        <v>4</v>
      </c>
      <c r="B71" s="21">
        <v>46115</v>
      </c>
      <c r="C71" s="22" t="s">
        <v>79</v>
      </c>
      <c r="D71" s="23">
        <v>0</v>
      </c>
      <c r="E71" s="23">
        <v>32000</v>
      </c>
      <c r="F71" s="24">
        <v>32000</v>
      </c>
      <c r="G71" s="25">
        <v>0</v>
      </c>
      <c r="H71" s="26">
        <v>0</v>
      </c>
      <c r="I71" s="26">
        <v>32000</v>
      </c>
      <c r="J71" s="27">
        <v>32000</v>
      </c>
      <c r="L71" s="21"/>
    </row>
    <row r="72" spans="1:12" x14ac:dyDescent="0.3">
      <c r="A72" s="20">
        <f t="shared" si="1"/>
        <v>4</v>
      </c>
      <c r="B72" s="21">
        <v>46116</v>
      </c>
      <c r="C72" s="22" t="s">
        <v>80</v>
      </c>
      <c r="D72" s="23">
        <v>3000</v>
      </c>
      <c r="E72" s="23">
        <v>0</v>
      </c>
      <c r="F72" s="24">
        <v>3000</v>
      </c>
      <c r="G72" s="25">
        <v>0</v>
      </c>
      <c r="H72" s="26">
        <v>0</v>
      </c>
      <c r="I72" s="26">
        <v>0</v>
      </c>
      <c r="J72" s="27">
        <v>0</v>
      </c>
      <c r="L72" s="21"/>
    </row>
    <row r="73" spans="1:12" x14ac:dyDescent="0.3">
      <c r="A73" s="20">
        <f t="shared" si="1"/>
        <v>4</v>
      </c>
      <c r="B73" s="21">
        <v>46117</v>
      </c>
      <c r="C73" s="22" t="s">
        <v>81</v>
      </c>
      <c r="D73" s="23">
        <v>0</v>
      </c>
      <c r="E73" s="23">
        <v>0</v>
      </c>
      <c r="F73" s="24">
        <v>0</v>
      </c>
      <c r="G73" s="25">
        <v>0</v>
      </c>
      <c r="H73" s="26">
        <v>0</v>
      </c>
      <c r="I73" s="26">
        <v>0</v>
      </c>
      <c r="J73" s="27">
        <v>0</v>
      </c>
      <c r="L73" s="21"/>
    </row>
    <row r="74" spans="1:12" x14ac:dyDescent="0.3">
      <c r="A74" s="20">
        <f t="shared" si="1"/>
        <v>4</v>
      </c>
      <c r="B74" s="21">
        <v>46118</v>
      </c>
      <c r="C74" s="22" t="s">
        <v>82</v>
      </c>
      <c r="D74" s="23">
        <v>0</v>
      </c>
      <c r="E74" s="23">
        <v>48015</v>
      </c>
      <c r="F74" s="24">
        <v>48015</v>
      </c>
      <c r="G74" s="25">
        <v>0</v>
      </c>
      <c r="H74" s="26">
        <v>44469.120000000003</v>
      </c>
      <c r="I74" s="26">
        <v>44469.120000000003</v>
      </c>
      <c r="J74" s="27">
        <v>44469.120000000003</v>
      </c>
      <c r="L74" s="21"/>
    </row>
    <row r="75" spans="1:12" x14ac:dyDescent="0.3">
      <c r="A75" s="20">
        <f t="shared" si="1"/>
        <v>4</v>
      </c>
      <c r="B75" s="21">
        <v>46120</v>
      </c>
      <c r="C75" s="22" t="s">
        <v>83</v>
      </c>
      <c r="D75" s="23">
        <v>6000</v>
      </c>
      <c r="E75" s="23">
        <v>0</v>
      </c>
      <c r="F75" s="24">
        <v>6000</v>
      </c>
      <c r="G75" s="25">
        <v>0</v>
      </c>
      <c r="H75" s="26">
        <v>0</v>
      </c>
      <c r="I75" s="26">
        <v>0</v>
      </c>
      <c r="J75" s="27">
        <v>0</v>
      </c>
      <c r="L75" s="21"/>
    </row>
    <row r="76" spans="1:12" x14ac:dyDescent="0.3">
      <c r="A76" s="20">
        <f t="shared" si="1"/>
        <v>4</v>
      </c>
      <c r="B76" s="21">
        <v>46125</v>
      </c>
      <c r="C76" s="22" t="s">
        <v>84</v>
      </c>
      <c r="D76" s="23">
        <v>72969</v>
      </c>
      <c r="E76" s="23">
        <v>0</v>
      </c>
      <c r="F76" s="24">
        <v>72969</v>
      </c>
      <c r="G76" s="25">
        <v>114878.41</v>
      </c>
      <c r="H76" s="26">
        <v>187847.69</v>
      </c>
      <c r="I76" s="26">
        <v>187847.69</v>
      </c>
      <c r="J76" s="27">
        <v>187847.69</v>
      </c>
      <c r="L76" s="21"/>
    </row>
    <row r="77" spans="1:12" x14ac:dyDescent="0.3">
      <c r="A77" s="20">
        <f t="shared" si="1"/>
        <v>4</v>
      </c>
      <c r="B77" s="21">
        <v>46126</v>
      </c>
      <c r="C77" s="22" t="s">
        <v>85</v>
      </c>
      <c r="D77" s="23">
        <v>0</v>
      </c>
      <c r="E77" s="23">
        <v>11760</v>
      </c>
      <c r="F77" s="24">
        <v>11760</v>
      </c>
      <c r="G77" s="25">
        <v>0</v>
      </c>
      <c r="H77" s="26">
        <v>11760</v>
      </c>
      <c r="I77" s="26">
        <v>11760</v>
      </c>
      <c r="J77" s="27">
        <v>11760</v>
      </c>
      <c r="L77" s="21"/>
    </row>
    <row r="78" spans="1:12" x14ac:dyDescent="0.3">
      <c r="A78" s="20">
        <f t="shared" si="1"/>
        <v>4</v>
      </c>
      <c r="B78" s="21">
        <v>46127</v>
      </c>
      <c r="C78" s="22" t="s">
        <v>86</v>
      </c>
      <c r="D78" s="23">
        <v>0</v>
      </c>
      <c r="E78" s="23">
        <v>15817.5</v>
      </c>
      <c r="F78" s="24">
        <v>15817.5</v>
      </c>
      <c r="G78" s="25">
        <v>792</v>
      </c>
      <c r="H78" s="26">
        <v>2862</v>
      </c>
      <c r="I78" s="26">
        <v>12949.39</v>
      </c>
      <c r="J78" s="27">
        <v>12949.39</v>
      </c>
      <c r="L78" s="21"/>
    </row>
    <row r="79" spans="1:12" x14ac:dyDescent="0.3">
      <c r="A79" s="20">
        <f t="shared" si="1"/>
        <v>4</v>
      </c>
      <c r="B79" s="21">
        <v>46207</v>
      </c>
      <c r="C79" s="22" t="s">
        <v>87</v>
      </c>
      <c r="D79" s="23">
        <v>20000</v>
      </c>
      <c r="E79" s="23">
        <v>0</v>
      </c>
      <c r="F79" s="24">
        <v>20000</v>
      </c>
      <c r="G79" s="25">
        <v>0</v>
      </c>
      <c r="H79" s="26">
        <v>0</v>
      </c>
      <c r="I79" s="26">
        <v>0</v>
      </c>
      <c r="J79" s="27">
        <v>0</v>
      </c>
      <c r="L79" s="21"/>
    </row>
    <row r="80" spans="1:12" x14ac:dyDescent="0.3">
      <c r="A80" s="20">
        <f t="shared" si="1"/>
        <v>4</v>
      </c>
      <c r="B80" s="21">
        <v>46208</v>
      </c>
      <c r="C80" s="22" t="s">
        <v>88</v>
      </c>
      <c r="D80" s="23">
        <v>10000</v>
      </c>
      <c r="E80" s="23">
        <v>192000</v>
      </c>
      <c r="F80" s="24">
        <v>202000</v>
      </c>
      <c r="G80" s="25">
        <v>0</v>
      </c>
      <c r="H80" s="26">
        <v>0</v>
      </c>
      <c r="I80" s="26">
        <v>28329.97</v>
      </c>
      <c r="J80" s="27">
        <v>28329.97</v>
      </c>
      <c r="L80" s="21"/>
    </row>
    <row r="81" spans="1:12" x14ac:dyDescent="0.3">
      <c r="A81" s="20">
        <f t="shared" si="1"/>
        <v>4</v>
      </c>
      <c r="B81" s="21">
        <v>46210</v>
      </c>
      <c r="C81" s="22" t="s">
        <v>89</v>
      </c>
      <c r="D81" s="23">
        <v>8000</v>
      </c>
      <c r="E81" s="23">
        <v>0</v>
      </c>
      <c r="F81" s="24">
        <v>8000</v>
      </c>
      <c r="G81" s="25">
        <v>0</v>
      </c>
      <c r="H81" s="26">
        <v>0</v>
      </c>
      <c r="I81" s="26">
        <v>0</v>
      </c>
      <c r="J81" s="27">
        <v>0</v>
      </c>
      <c r="L81" s="21"/>
    </row>
    <row r="82" spans="1:12" x14ac:dyDescent="0.3">
      <c r="A82" s="20">
        <f t="shared" si="1"/>
        <v>4</v>
      </c>
      <c r="B82" s="21">
        <v>46211</v>
      </c>
      <c r="C82" s="22" t="s">
        <v>90</v>
      </c>
      <c r="D82" s="23">
        <v>10000</v>
      </c>
      <c r="E82" s="23">
        <v>0</v>
      </c>
      <c r="F82" s="24">
        <v>10000</v>
      </c>
      <c r="G82" s="25">
        <v>5000.93</v>
      </c>
      <c r="H82" s="26">
        <v>5000.93</v>
      </c>
      <c r="I82" s="26">
        <v>5000.93</v>
      </c>
      <c r="J82" s="27">
        <v>10001.86</v>
      </c>
      <c r="L82" s="21"/>
    </row>
    <row r="83" spans="1:12" x14ac:dyDescent="0.3">
      <c r="A83" s="20">
        <f t="shared" si="1"/>
        <v>4</v>
      </c>
      <c r="B83" s="21">
        <v>46212</v>
      </c>
      <c r="C83" s="22" t="s">
        <v>91</v>
      </c>
      <c r="D83" s="23">
        <v>0</v>
      </c>
      <c r="E83" s="23">
        <v>1910.95</v>
      </c>
      <c r="F83" s="24">
        <v>1910.95</v>
      </c>
      <c r="G83" s="25">
        <v>0</v>
      </c>
      <c r="H83" s="26">
        <v>0</v>
      </c>
      <c r="I83" s="26">
        <v>0</v>
      </c>
      <c r="J83" s="27">
        <v>0</v>
      </c>
      <c r="L83" s="21"/>
    </row>
    <row r="84" spans="1:12" x14ac:dyDescent="0.3">
      <c r="A84" s="20">
        <f t="shared" si="1"/>
        <v>4</v>
      </c>
      <c r="B84" s="21">
        <v>46400</v>
      </c>
      <c r="C84" s="22" t="s">
        <v>92</v>
      </c>
      <c r="D84" s="23">
        <v>350000</v>
      </c>
      <c r="E84" s="23">
        <v>0</v>
      </c>
      <c r="F84" s="24">
        <v>350000</v>
      </c>
      <c r="G84" s="25">
        <v>0</v>
      </c>
      <c r="H84" s="26">
        <v>0</v>
      </c>
      <c r="I84" s="26">
        <v>0</v>
      </c>
      <c r="J84" s="27">
        <v>-345.49</v>
      </c>
      <c r="L84" s="21"/>
    </row>
    <row r="85" spans="1:12" x14ac:dyDescent="0.3">
      <c r="A85" s="20">
        <f t="shared" si="1"/>
        <v>4</v>
      </c>
      <c r="B85" s="21">
        <v>46401</v>
      </c>
      <c r="C85" s="22" t="s">
        <v>93</v>
      </c>
      <c r="D85" s="23">
        <v>5000</v>
      </c>
      <c r="E85" s="23">
        <v>0</v>
      </c>
      <c r="F85" s="24">
        <v>5000</v>
      </c>
      <c r="G85" s="25">
        <v>1453.44</v>
      </c>
      <c r="H85" s="26">
        <v>1453.44</v>
      </c>
      <c r="I85" s="26">
        <v>1453.44</v>
      </c>
      <c r="J85" s="27">
        <v>1453.44</v>
      </c>
      <c r="L85" s="21"/>
    </row>
    <row r="86" spans="1:12" x14ac:dyDescent="0.3">
      <c r="A86" s="20">
        <f t="shared" si="1"/>
        <v>4</v>
      </c>
      <c r="B86" s="21">
        <v>46404</v>
      </c>
      <c r="C86" s="22" t="s">
        <v>94</v>
      </c>
      <c r="D86" s="23">
        <v>5400</v>
      </c>
      <c r="E86" s="23">
        <v>0</v>
      </c>
      <c r="F86" s="24">
        <v>5400</v>
      </c>
      <c r="G86" s="25">
        <v>0</v>
      </c>
      <c r="H86" s="26">
        <v>0</v>
      </c>
      <c r="I86" s="26">
        <v>0</v>
      </c>
      <c r="J86" s="27">
        <v>0</v>
      </c>
      <c r="L86" s="21"/>
    </row>
    <row r="87" spans="1:12" x14ac:dyDescent="0.3">
      <c r="A87" s="20">
        <f t="shared" si="1"/>
        <v>4</v>
      </c>
      <c r="B87" s="21">
        <v>46407</v>
      </c>
      <c r="C87" s="22" t="s">
        <v>95</v>
      </c>
      <c r="D87" s="23">
        <v>14000</v>
      </c>
      <c r="E87" s="23">
        <v>0</v>
      </c>
      <c r="F87" s="24">
        <v>14000</v>
      </c>
      <c r="G87" s="25">
        <v>0</v>
      </c>
      <c r="H87" s="26">
        <v>0</v>
      </c>
      <c r="I87" s="26">
        <v>0</v>
      </c>
      <c r="J87" s="27">
        <v>0</v>
      </c>
      <c r="L87" s="21"/>
    </row>
    <row r="88" spans="1:12" x14ac:dyDescent="0.3">
      <c r="A88" s="20">
        <f t="shared" si="1"/>
        <v>4</v>
      </c>
      <c r="B88" s="21">
        <v>46408</v>
      </c>
      <c r="C88" s="22" t="s">
        <v>96</v>
      </c>
      <c r="D88" s="23">
        <v>0</v>
      </c>
      <c r="E88" s="23">
        <v>0</v>
      </c>
      <c r="F88" s="24">
        <v>0</v>
      </c>
      <c r="G88" s="25">
        <v>0</v>
      </c>
      <c r="H88" s="26">
        <v>0</v>
      </c>
      <c r="I88" s="26">
        <v>0</v>
      </c>
      <c r="J88" s="27">
        <v>0</v>
      </c>
      <c r="L88" s="21"/>
    </row>
    <row r="89" spans="1:12" x14ac:dyDescent="0.3">
      <c r="A89" s="20">
        <f t="shared" si="1"/>
        <v>4</v>
      </c>
      <c r="B89" s="21">
        <v>46409</v>
      </c>
      <c r="C89" s="22" t="s">
        <v>97</v>
      </c>
      <c r="D89" s="23">
        <v>0</v>
      </c>
      <c r="E89" s="23">
        <v>0</v>
      </c>
      <c r="F89" s="24">
        <v>0</v>
      </c>
      <c r="G89" s="25">
        <v>0</v>
      </c>
      <c r="H89" s="26">
        <v>0</v>
      </c>
      <c r="I89" s="26">
        <v>0</v>
      </c>
      <c r="J89" s="27">
        <v>-18038.13</v>
      </c>
      <c r="L89" s="21"/>
    </row>
    <row r="90" spans="1:12" x14ac:dyDescent="0.3">
      <c r="A90" s="20">
        <f t="shared" si="1"/>
        <v>4</v>
      </c>
      <c r="B90" s="21">
        <v>46501</v>
      </c>
      <c r="C90" s="22" t="s">
        <v>98</v>
      </c>
      <c r="D90" s="23">
        <v>148000</v>
      </c>
      <c r="E90" s="23">
        <v>0</v>
      </c>
      <c r="F90" s="24">
        <v>148000</v>
      </c>
      <c r="G90" s="25">
        <v>0</v>
      </c>
      <c r="H90" s="26">
        <v>113717.45</v>
      </c>
      <c r="I90" s="26">
        <v>170820.33</v>
      </c>
      <c r="J90" s="27">
        <v>461846.59</v>
      </c>
      <c r="L90" s="21"/>
    </row>
    <row r="91" spans="1:12" x14ac:dyDescent="0.3">
      <c r="A91" s="20">
        <f t="shared" si="1"/>
        <v>4</v>
      </c>
      <c r="B91" s="21">
        <v>46503</v>
      </c>
      <c r="C91" s="22" t="s">
        <v>99</v>
      </c>
      <c r="D91" s="23">
        <v>5000</v>
      </c>
      <c r="E91" s="23">
        <v>0</v>
      </c>
      <c r="F91" s="24">
        <v>5000</v>
      </c>
      <c r="G91" s="25">
        <v>0</v>
      </c>
      <c r="H91" s="26">
        <v>0</v>
      </c>
      <c r="I91" s="26">
        <v>0</v>
      </c>
      <c r="J91" s="27">
        <v>42676.13</v>
      </c>
      <c r="L91" s="21"/>
    </row>
    <row r="92" spans="1:12" ht="15" thickBot="1" x14ac:dyDescent="0.35">
      <c r="A92" s="29">
        <f t="shared" si="1"/>
        <v>4</v>
      </c>
      <c r="B92" s="30">
        <v>48000</v>
      </c>
      <c r="C92" s="31" t="s">
        <v>100</v>
      </c>
      <c r="D92" s="32">
        <v>2000</v>
      </c>
      <c r="E92" s="32">
        <v>0</v>
      </c>
      <c r="F92" s="33">
        <v>2000</v>
      </c>
      <c r="G92" s="34">
        <v>0</v>
      </c>
      <c r="H92" s="35">
        <v>0</v>
      </c>
      <c r="I92" s="35">
        <v>0</v>
      </c>
      <c r="J92" s="36">
        <v>0</v>
      </c>
      <c r="L92" s="21"/>
    </row>
    <row r="93" spans="1:12" x14ac:dyDescent="0.3">
      <c r="A93" s="20">
        <f t="shared" si="1"/>
        <v>5</v>
      </c>
      <c r="B93" s="21">
        <v>55000</v>
      </c>
      <c r="C93" s="22" t="s">
        <v>101</v>
      </c>
      <c r="D93" s="23">
        <v>10000</v>
      </c>
      <c r="E93" s="23">
        <v>0</v>
      </c>
      <c r="F93" s="24">
        <v>10000</v>
      </c>
      <c r="G93" s="25">
        <v>0</v>
      </c>
      <c r="H93" s="26">
        <v>0</v>
      </c>
      <c r="I93" s="26">
        <v>0</v>
      </c>
      <c r="J93" s="27">
        <v>0</v>
      </c>
      <c r="L93" s="21"/>
    </row>
    <row r="94" spans="1:12" x14ac:dyDescent="0.3">
      <c r="A94" s="20">
        <f t="shared" si="1"/>
        <v>5</v>
      </c>
      <c r="B94" s="21">
        <v>55001</v>
      </c>
      <c r="C94" s="22" t="s">
        <v>102</v>
      </c>
      <c r="D94" s="23">
        <v>130775</v>
      </c>
      <c r="E94" s="23">
        <v>0</v>
      </c>
      <c r="F94" s="24">
        <v>130775</v>
      </c>
      <c r="G94" s="25">
        <v>0</v>
      </c>
      <c r="H94" s="26">
        <v>0</v>
      </c>
      <c r="I94" s="26">
        <v>0</v>
      </c>
      <c r="J94" s="27">
        <v>0</v>
      </c>
      <c r="L94" s="21"/>
    </row>
    <row r="95" spans="1:12" x14ac:dyDescent="0.3">
      <c r="A95" s="20">
        <f t="shared" si="1"/>
        <v>5</v>
      </c>
      <c r="B95" s="21">
        <v>55002</v>
      </c>
      <c r="C95" s="22" t="s">
        <v>103</v>
      </c>
      <c r="D95" s="23">
        <v>51000</v>
      </c>
      <c r="E95" s="23">
        <v>0</v>
      </c>
      <c r="F95" s="24">
        <v>51000</v>
      </c>
      <c r="G95" s="25">
        <v>12791.52</v>
      </c>
      <c r="H95" s="26">
        <v>25712.58</v>
      </c>
      <c r="I95" s="26">
        <v>38633.64</v>
      </c>
      <c r="J95" s="27">
        <v>51554.7</v>
      </c>
      <c r="L95" s="21"/>
    </row>
    <row r="96" spans="1:12" x14ac:dyDescent="0.3">
      <c r="A96" s="20">
        <f t="shared" si="1"/>
        <v>5</v>
      </c>
      <c r="B96" s="21">
        <v>55003</v>
      </c>
      <c r="C96" s="22" t="s">
        <v>104</v>
      </c>
      <c r="D96" s="23">
        <v>10500</v>
      </c>
      <c r="E96" s="23">
        <v>0</v>
      </c>
      <c r="F96" s="24">
        <v>10500</v>
      </c>
      <c r="G96" s="25">
        <v>0</v>
      </c>
      <c r="H96" s="26">
        <v>0</v>
      </c>
      <c r="I96" s="26">
        <v>10500</v>
      </c>
      <c r="J96" s="27">
        <v>10500</v>
      </c>
      <c r="L96" s="21"/>
    </row>
    <row r="97" spans="1:12" x14ac:dyDescent="0.3">
      <c r="A97" s="20">
        <f t="shared" si="1"/>
        <v>5</v>
      </c>
      <c r="B97" s="21">
        <v>55004</v>
      </c>
      <c r="C97" s="22" t="s">
        <v>105</v>
      </c>
      <c r="D97" s="23">
        <v>2100</v>
      </c>
      <c r="E97" s="23">
        <v>0</v>
      </c>
      <c r="F97" s="24">
        <v>2100</v>
      </c>
      <c r="G97" s="25">
        <v>2088</v>
      </c>
      <c r="H97" s="26">
        <v>2088</v>
      </c>
      <c r="I97" s="26">
        <v>2088</v>
      </c>
      <c r="J97" s="27">
        <v>2610</v>
      </c>
      <c r="L97" s="21"/>
    </row>
    <row r="98" spans="1:12" x14ac:dyDescent="0.3">
      <c r="A98" s="20">
        <f t="shared" si="1"/>
        <v>5</v>
      </c>
      <c r="B98" s="21">
        <v>55200</v>
      </c>
      <c r="C98" s="22" t="s">
        <v>106</v>
      </c>
      <c r="D98" s="23">
        <v>3726</v>
      </c>
      <c r="E98" s="23">
        <v>0</v>
      </c>
      <c r="F98" s="24">
        <v>3726</v>
      </c>
      <c r="G98" s="25">
        <v>0</v>
      </c>
      <c r="H98" s="26">
        <v>0</v>
      </c>
      <c r="I98" s="26">
        <v>0</v>
      </c>
      <c r="J98" s="27">
        <v>0</v>
      </c>
      <c r="L98" s="21"/>
    </row>
    <row r="99" spans="1:12" ht="15" thickBot="1" x14ac:dyDescent="0.35">
      <c r="A99" s="29">
        <f t="shared" si="1"/>
        <v>5</v>
      </c>
      <c r="B99" s="30">
        <v>59901</v>
      </c>
      <c r="C99" s="31" t="s">
        <v>107</v>
      </c>
      <c r="D99" s="32">
        <v>50000</v>
      </c>
      <c r="E99" s="32">
        <v>0</v>
      </c>
      <c r="F99" s="33">
        <v>50000</v>
      </c>
      <c r="G99" s="34">
        <v>0</v>
      </c>
      <c r="H99" s="35">
        <v>0</v>
      </c>
      <c r="I99" s="35">
        <v>0</v>
      </c>
      <c r="J99" s="36">
        <v>0</v>
      </c>
      <c r="L99" s="21"/>
    </row>
    <row r="100" spans="1:12" x14ac:dyDescent="0.3">
      <c r="A100" s="20">
        <f t="shared" si="1"/>
        <v>7</v>
      </c>
      <c r="B100" s="21">
        <v>75080</v>
      </c>
      <c r="C100" s="22" t="s">
        <v>108</v>
      </c>
      <c r="D100" s="23">
        <v>50000</v>
      </c>
      <c r="E100" s="23">
        <v>0</v>
      </c>
      <c r="F100" s="24">
        <v>50000</v>
      </c>
      <c r="G100" s="25">
        <v>0</v>
      </c>
      <c r="H100" s="26">
        <v>0</v>
      </c>
      <c r="I100" s="26">
        <v>0</v>
      </c>
      <c r="J100" s="27">
        <v>0</v>
      </c>
      <c r="L100" s="21"/>
    </row>
    <row r="101" spans="1:12" x14ac:dyDescent="0.3">
      <c r="A101" s="20">
        <f t="shared" si="1"/>
        <v>7</v>
      </c>
      <c r="B101" s="21">
        <v>75100</v>
      </c>
      <c r="C101" s="22" t="s">
        <v>109</v>
      </c>
      <c r="D101" s="23">
        <v>0</v>
      </c>
      <c r="E101" s="23">
        <v>0</v>
      </c>
      <c r="F101" s="24">
        <v>0</v>
      </c>
      <c r="G101" s="25">
        <v>0</v>
      </c>
      <c r="H101" s="26">
        <v>0</v>
      </c>
      <c r="I101" s="26">
        <v>0</v>
      </c>
      <c r="J101" s="27">
        <v>0</v>
      </c>
      <c r="L101" s="21"/>
    </row>
    <row r="102" spans="1:12" x14ac:dyDescent="0.3">
      <c r="A102" s="20">
        <f t="shared" si="1"/>
        <v>7</v>
      </c>
      <c r="B102" s="21">
        <v>76110</v>
      </c>
      <c r="C102" s="22" t="s">
        <v>110</v>
      </c>
      <c r="D102" s="23">
        <v>200000</v>
      </c>
      <c r="E102" s="23">
        <v>0</v>
      </c>
      <c r="F102" s="24">
        <v>200000</v>
      </c>
      <c r="G102" s="25">
        <v>0</v>
      </c>
      <c r="H102" s="26">
        <v>69594.289999999994</v>
      </c>
      <c r="I102" s="26">
        <v>69594.289999999994</v>
      </c>
      <c r="J102" s="27">
        <v>223577.05</v>
      </c>
      <c r="L102" s="21"/>
    </row>
    <row r="103" spans="1:12" x14ac:dyDescent="0.3">
      <c r="A103" s="20">
        <f t="shared" si="1"/>
        <v>7</v>
      </c>
      <c r="B103" s="21">
        <v>76111</v>
      </c>
      <c r="C103" s="22" t="s">
        <v>111</v>
      </c>
      <c r="D103" s="23">
        <v>0</v>
      </c>
      <c r="E103" s="23">
        <v>2575.41</v>
      </c>
      <c r="F103" s="24">
        <v>2575.41</v>
      </c>
      <c r="G103" s="25">
        <v>0</v>
      </c>
      <c r="H103" s="26">
        <v>2744.31</v>
      </c>
      <c r="I103" s="26">
        <v>2744.31</v>
      </c>
      <c r="J103" s="27">
        <v>2744.31</v>
      </c>
      <c r="L103" s="21"/>
    </row>
    <row r="104" spans="1:12" x14ac:dyDescent="0.3">
      <c r="A104" s="20">
        <f t="shared" si="1"/>
        <v>7</v>
      </c>
      <c r="B104" s="21">
        <v>76112</v>
      </c>
      <c r="C104" s="22" t="s">
        <v>112</v>
      </c>
      <c r="D104" s="23">
        <v>0</v>
      </c>
      <c r="E104" s="23">
        <v>5000</v>
      </c>
      <c r="F104" s="24">
        <v>5000</v>
      </c>
      <c r="G104" s="25">
        <v>0</v>
      </c>
      <c r="H104" s="26">
        <v>5000</v>
      </c>
      <c r="I104" s="26">
        <v>5000</v>
      </c>
      <c r="J104" s="27">
        <v>5000</v>
      </c>
      <c r="L104" s="21"/>
    </row>
    <row r="105" spans="1:12" x14ac:dyDescent="0.3">
      <c r="A105" s="20">
        <f t="shared" si="1"/>
        <v>7</v>
      </c>
      <c r="B105" s="21">
        <v>76113</v>
      </c>
      <c r="C105" s="22" t="s">
        <v>113</v>
      </c>
      <c r="D105" s="23">
        <v>0</v>
      </c>
      <c r="E105" s="23">
        <v>276000</v>
      </c>
      <c r="F105" s="24">
        <v>276000</v>
      </c>
      <c r="G105" s="25">
        <v>0</v>
      </c>
      <c r="H105" s="26">
        <v>0</v>
      </c>
      <c r="I105" s="26">
        <v>25000</v>
      </c>
      <c r="J105" s="27">
        <v>301000</v>
      </c>
      <c r="L105" s="21"/>
    </row>
    <row r="106" spans="1:12" x14ac:dyDescent="0.3">
      <c r="A106" s="20">
        <f t="shared" si="1"/>
        <v>7</v>
      </c>
      <c r="B106" s="21">
        <v>76114</v>
      </c>
      <c r="C106" s="22" t="s">
        <v>114</v>
      </c>
      <c r="D106" s="23">
        <v>0</v>
      </c>
      <c r="E106" s="23">
        <v>0</v>
      </c>
      <c r="F106" s="24">
        <v>0</v>
      </c>
      <c r="G106" s="25">
        <v>0</v>
      </c>
      <c r="H106" s="26">
        <v>0</v>
      </c>
      <c r="I106" s="26">
        <v>0</v>
      </c>
      <c r="J106" s="27">
        <v>75000</v>
      </c>
      <c r="L106" s="21"/>
    </row>
    <row r="107" spans="1:12" ht="15" thickBot="1" x14ac:dyDescent="0.35">
      <c r="A107" s="29">
        <f t="shared" si="1"/>
        <v>7</v>
      </c>
      <c r="B107" s="30">
        <v>76115</v>
      </c>
      <c r="C107" s="31" t="s">
        <v>115</v>
      </c>
      <c r="D107" s="32">
        <v>0</v>
      </c>
      <c r="E107" s="32">
        <v>61375.47</v>
      </c>
      <c r="F107" s="33">
        <v>61375.47</v>
      </c>
      <c r="G107" s="34">
        <v>0</v>
      </c>
      <c r="H107" s="35">
        <v>0</v>
      </c>
      <c r="I107" s="35">
        <v>0</v>
      </c>
      <c r="J107" s="36">
        <v>61375.47</v>
      </c>
      <c r="L107" s="21"/>
    </row>
    <row r="108" spans="1:12" x14ac:dyDescent="0.3">
      <c r="A108" s="20">
        <f t="shared" si="1"/>
        <v>8</v>
      </c>
      <c r="B108" s="21">
        <v>87000</v>
      </c>
      <c r="C108" s="22" t="s">
        <v>116</v>
      </c>
      <c r="D108" s="23">
        <v>0</v>
      </c>
      <c r="E108" s="23">
        <v>5243193.5599999996</v>
      </c>
      <c r="F108" s="24">
        <v>5243193.5599999996</v>
      </c>
      <c r="G108" s="25">
        <v>0</v>
      </c>
      <c r="H108" s="26">
        <v>0</v>
      </c>
      <c r="I108" s="26">
        <v>0</v>
      </c>
      <c r="J108" s="27">
        <v>0</v>
      </c>
      <c r="L108" s="21"/>
    </row>
    <row r="109" spans="1:12" ht="15" thickBot="1" x14ac:dyDescent="0.35">
      <c r="A109" s="29">
        <f t="shared" si="1"/>
        <v>8</v>
      </c>
      <c r="B109" s="30">
        <v>87010</v>
      </c>
      <c r="C109" s="31" t="s">
        <v>117</v>
      </c>
      <c r="D109" s="32">
        <v>0</v>
      </c>
      <c r="E109" s="32">
        <v>687627.78</v>
      </c>
      <c r="F109" s="33">
        <v>687627.78</v>
      </c>
      <c r="G109" s="34">
        <v>0</v>
      </c>
      <c r="H109" s="35">
        <v>0</v>
      </c>
      <c r="I109" s="35">
        <v>0</v>
      </c>
      <c r="J109" s="36">
        <v>0</v>
      </c>
      <c r="L109" s="21"/>
    </row>
    <row r="110" spans="1:12" x14ac:dyDescent="0.3">
      <c r="A110" s="20">
        <f t="shared" si="1"/>
        <v>9</v>
      </c>
      <c r="B110" s="21">
        <v>91100</v>
      </c>
      <c r="C110" s="22" t="s">
        <v>118</v>
      </c>
      <c r="D110" s="23">
        <v>200000</v>
      </c>
      <c r="E110" s="23">
        <v>-200000</v>
      </c>
      <c r="F110" s="24">
        <v>0</v>
      </c>
      <c r="G110" s="25">
        <v>0</v>
      </c>
      <c r="H110" s="26">
        <v>0</v>
      </c>
      <c r="I110" s="26">
        <v>0</v>
      </c>
      <c r="J110" s="27">
        <v>0</v>
      </c>
      <c r="L110" s="21"/>
    </row>
    <row r="111" spans="1:12" ht="15" thickBot="1" x14ac:dyDescent="0.35">
      <c r="A111" s="29">
        <f t="shared" si="1"/>
        <v>9</v>
      </c>
      <c r="B111" s="30">
        <v>91300</v>
      </c>
      <c r="C111" s="31" t="s">
        <v>119</v>
      </c>
      <c r="D111" s="32">
        <v>2296068</v>
      </c>
      <c r="E111" s="32">
        <v>-998008</v>
      </c>
      <c r="F111" s="33">
        <v>1298060</v>
      </c>
      <c r="G111" s="34">
        <v>0</v>
      </c>
      <c r="H111" s="35">
        <v>0</v>
      </c>
      <c r="I111" s="35">
        <v>0</v>
      </c>
      <c r="J111" s="36">
        <v>61375.47</v>
      </c>
      <c r="L111" s="21"/>
    </row>
    <row r="112" spans="1:12" s="46" customFormat="1" ht="15" thickBot="1" x14ac:dyDescent="0.35">
      <c r="A112" s="37"/>
      <c r="B112" s="38"/>
      <c r="C112" s="39" t="s">
        <v>120</v>
      </c>
      <c r="D112" s="40">
        <f t="shared" ref="D112:F112" si="2">SUM(D4:D111)</f>
        <v>15752958</v>
      </c>
      <c r="E112" s="41">
        <f t="shared" si="2"/>
        <v>5634369.5800000001</v>
      </c>
      <c r="F112" s="42">
        <f t="shared" si="2"/>
        <v>21387327.579999998</v>
      </c>
      <c r="G112" s="43">
        <f>SUM(G4:G111)</f>
        <v>2294077.1100000008</v>
      </c>
      <c r="H112" s="44">
        <f t="shared" ref="H112:J112" si="3">SUM(H4:H111)</f>
        <v>7379701.2199999988</v>
      </c>
      <c r="I112" s="44">
        <f t="shared" si="3"/>
        <v>10853010.240000002</v>
      </c>
      <c r="J112" s="45">
        <f t="shared" si="3"/>
        <v>13375037.1</v>
      </c>
    </row>
    <row r="113" spans="1:8" x14ac:dyDescent="0.3">
      <c r="A113" s="47"/>
    </row>
    <row r="114" spans="1:8" x14ac:dyDescent="0.3">
      <c r="G114" s="28"/>
      <c r="H114" s="28"/>
    </row>
    <row r="115" spans="1:8" x14ac:dyDescent="0.3">
      <c r="G115" s="28"/>
      <c r="H115" s="28"/>
    </row>
    <row r="116" spans="1:8" x14ac:dyDescent="0.3">
      <c r="G116" s="28"/>
      <c r="H116" s="28"/>
    </row>
    <row r="117" spans="1:8" x14ac:dyDescent="0.3">
      <c r="G117" s="28"/>
      <c r="H117" s="28"/>
    </row>
    <row r="118" spans="1:8" x14ac:dyDescent="0.3">
      <c r="G118" s="28"/>
      <c r="H118" s="28"/>
    </row>
    <row r="119" spans="1:8" x14ac:dyDescent="0.3">
      <c r="G119" s="28"/>
      <c r="H119" s="28"/>
    </row>
    <row r="120" spans="1:8" x14ac:dyDescent="0.3">
      <c r="G120" s="28"/>
      <c r="H120" s="28"/>
    </row>
  </sheetData>
  <autoFilter ref="B3:J112" xr:uid="{8E9911A4-49A0-451E-9975-D3B1CD5DA8B6}"/>
  <mergeCells count="2">
    <mergeCell ref="D2:F2"/>
    <mergeCell ref="G2:J2"/>
  </mergeCells>
  <printOptions gridLines="1"/>
  <pageMargins left="0.31496062992125984" right="0.31496062992125984" top="0.74803149606299213" bottom="0.55118110236220474" header="0.31496062992125984" footer="0.31496062992125984"/>
  <pageSetup paperSize="9" scale="66" fitToHeight="0" orientation="portrait" r:id="rId1"/>
  <headerFooter>
    <oddHeader>&amp;L&amp;G&amp;R&amp;"-,Negrita"&amp;18&amp;F</oddHeader>
    <oddFooter>&amp;R&amp;"-,Negrita Cursiva"&amp;14( &amp;P / &amp;N 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Resum gràfic</vt:lpstr>
      <vt:lpstr>Detall</vt:lpstr>
      <vt:lpstr>Detall!Área_de_impresión</vt:lpstr>
      <vt:lpstr>'Resum gràfic'!Área_de_impresión</vt:lpstr>
      <vt:lpstr>Detall!Títulos_a_imprimir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Benito Molinero</dc:creator>
  <cp:lastModifiedBy>Carlos Benito Molinero</cp:lastModifiedBy>
  <cp:lastPrinted>2025-02-07T13:50:02Z</cp:lastPrinted>
  <dcterms:created xsi:type="dcterms:W3CDTF">2025-02-07T13:02:16Z</dcterms:created>
  <dcterms:modified xsi:type="dcterms:W3CDTF">2025-02-07T18:01:18Z</dcterms:modified>
</cp:coreProperties>
</file>